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rakrit_PC\Desktop\คุณลักษณะอันพึงประสงค์ 60\"/>
    </mc:Choice>
  </mc:AlternateContent>
  <bookViews>
    <workbookView xWindow="0" yWindow="0" windowWidth="19440" windowHeight="7800" tabRatio="726" activeTab="1"/>
  </bookViews>
  <sheets>
    <sheet name="ปกหน้า" sheetId="12" r:id="rId1"/>
    <sheet name="เวลาเรียน1" sheetId="15" r:id="rId2"/>
    <sheet name="เวลาเรียน2" sheetId="16" r:id="rId3"/>
    <sheet name="อ่าน คิด เขียน" sheetId="10" r:id="rId4"/>
    <sheet name="สมถรรนะ" sheetId="14" r:id="rId5"/>
    <sheet name="คุณลักษณะ" sheetId="11" r:id="rId6"/>
    <sheet name="คำชี้แจง" sheetId="13" r:id="rId7"/>
    <sheet name="สรุป" sheetId="17" state="hidden" r:id="rId8"/>
    <sheet name="พิมพ์สรุปผล" sheetId="18" r:id="rId9"/>
  </sheets>
  <definedNames>
    <definedName name="_xlnm.Print_Area" localSheetId="6">คำชี้แจง!$A$1:$X$46</definedName>
    <definedName name="_xlnm.Print_Area" localSheetId="5">คุณลักษณะ!$A$1:$AB$66</definedName>
    <definedName name="_xlnm.Print_Area" localSheetId="0">ปกหน้า!$A$1:$N$47</definedName>
    <definedName name="_xlnm.Print_Area" localSheetId="1">เวลาเรียน1!$A$1:$DD$66</definedName>
    <definedName name="_xlnm.Print_Area" localSheetId="2">เวลาเรียน2!$A$1:$DD$66</definedName>
    <definedName name="_xlnm.Print_Area" localSheetId="4">สมถรรนะ!$A$1:$V$66</definedName>
    <definedName name="_xlnm.Print_Area" localSheetId="3">'อ่าน คิด เขียน'!$A$1:$S$65</definedName>
  </definedNames>
  <calcPr calcId="152511"/>
</workbook>
</file>

<file path=xl/calcChain.xml><?xml version="1.0" encoding="utf-8"?>
<calcChain xmlns="http://schemas.openxmlformats.org/spreadsheetml/2006/main">
  <c r="H7" i="18" l="1"/>
  <c r="G32" i="18"/>
  <c r="J7" i="10"/>
  <c r="I2" i="18" l="1"/>
  <c r="C7" i="18"/>
  <c r="AY8" i="11"/>
  <c r="AY9" i="11"/>
  <c r="AZ9" i="11" s="1"/>
  <c r="AY10" i="11"/>
  <c r="AZ10" i="11" s="1"/>
  <c r="AY11" i="11"/>
  <c r="AZ11" i="11" s="1"/>
  <c r="AY12" i="11"/>
  <c r="AY13" i="11"/>
  <c r="AZ13" i="11" s="1"/>
  <c r="AY14" i="11"/>
  <c r="AZ14" i="11" s="1"/>
  <c r="AY15" i="11"/>
  <c r="AZ15" i="11" s="1"/>
  <c r="AY16" i="11"/>
  <c r="AY17" i="11"/>
  <c r="AZ17" i="11" s="1"/>
  <c r="AY18" i="11"/>
  <c r="AZ18" i="11" s="1"/>
  <c r="AY19" i="11"/>
  <c r="AZ19" i="11" s="1"/>
  <c r="AY20" i="11"/>
  <c r="AZ20" i="11" s="1"/>
  <c r="AY21" i="11"/>
  <c r="AZ21" i="11" s="1"/>
  <c r="AY22" i="11"/>
  <c r="AZ22" i="11" s="1"/>
  <c r="AY23" i="11"/>
  <c r="AZ23" i="11" s="1"/>
  <c r="AY24" i="11"/>
  <c r="AZ24" i="11" s="1"/>
  <c r="AY25" i="11"/>
  <c r="AZ25" i="11" s="1"/>
  <c r="AY26" i="11"/>
  <c r="AZ26" i="11" s="1"/>
  <c r="AY27" i="11"/>
  <c r="AZ27" i="11" s="1"/>
  <c r="AY28" i="11"/>
  <c r="AY29" i="11"/>
  <c r="AZ29" i="11" s="1"/>
  <c r="AY30" i="11"/>
  <c r="AZ30" i="11" s="1"/>
  <c r="AY31" i="11"/>
  <c r="AZ31" i="11" s="1"/>
  <c r="AY32" i="11"/>
  <c r="AY33" i="11"/>
  <c r="AZ33" i="11" s="1"/>
  <c r="AY34" i="11"/>
  <c r="AZ34" i="11" s="1"/>
  <c r="AY35" i="11"/>
  <c r="AZ35" i="11" s="1"/>
  <c r="AY36" i="11"/>
  <c r="AY37" i="11"/>
  <c r="AZ37" i="11" s="1"/>
  <c r="AY38" i="11"/>
  <c r="AZ38" i="11" s="1"/>
  <c r="AY39" i="11"/>
  <c r="AZ39" i="11" s="1"/>
  <c r="AY40" i="11"/>
  <c r="AY41" i="11"/>
  <c r="AZ41" i="11" s="1"/>
  <c r="AY42" i="11"/>
  <c r="AZ42" i="11" s="1"/>
  <c r="AY43" i="11"/>
  <c r="AZ43" i="11" s="1"/>
  <c r="AY44" i="11"/>
  <c r="AY45" i="11"/>
  <c r="AZ45" i="11" s="1"/>
  <c r="AY46" i="11"/>
  <c r="AZ46" i="11" s="1"/>
  <c r="AY47" i="11"/>
  <c r="AZ47" i="11" s="1"/>
  <c r="AY48" i="11"/>
  <c r="AZ48" i="11" s="1"/>
  <c r="AY49" i="11"/>
  <c r="AZ49" i="11" s="1"/>
  <c r="AY50" i="11"/>
  <c r="AZ50" i="11" s="1"/>
  <c r="AY51" i="11"/>
  <c r="AZ51" i="11" s="1"/>
  <c r="AY52" i="11"/>
  <c r="AY53" i="11"/>
  <c r="AZ53" i="11" s="1"/>
  <c r="AY54" i="11"/>
  <c r="AZ54" i="11" s="1"/>
  <c r="AY55" i="11"/>
  <c r="AZ55" i="11" s="1"/>
  <c r="AY56" i="11"/>
  <c r="AY57" i="11"/>
  <c r="AZ57" i="11" s="1"/>
  <c r="AY58" i="11"/>
  <c r="AZ58" i="11" s="1"/>
  <c r="AY59" i="11"/>
  <c r="AZ59" i="11" s="1"/>
  <c r="AY60" i="11"/>
  <c r="AZ60" i="11" s="1"/>
  <c r="AY61" i="11"/>
  <c r="AZ61" i="11" s="1"/>
  <c r="AY62" i="11"/>
  <c r="AZ62" i="11" s="1"/>
  <c r="AY63" i="11"/>
  <c r="AZ63" i="11" s="1"/>
  <c r="AY64" i="11"/>
  <c r="AZ64" i="11" s="1"/>
  <c r="AY65" i="11"/>
  <c r="AZ65" i="11" s="1"/>
  <c r="AY66" i="11"/>
  <c r="AZ66" i="11" s="1"/>
  <c r="AV8" i="11"/>
  <c r="AW8" i="11" s="1"/>
  <c r="AV9" i="11"/>
  <c r="AW9" i="11" s="1"/>
  <c r="AV10" i="11"/>
  <c r="AW10" i="11" s="1"/>
  <c r="AV11" i="11"/>
  <c r="AW11" i="11" s="1"/>
  <c r="AV12" i="11"/>
  <c r="AW12" i="11" s="1"/>
  <c r="AV13" i="11"/>
  <c r="AW13" i="11" s="1"/>
  <c r="AV14" i="11"/>
  <c r="AW14" i="11" s="1"/>
  <c r="AV15" i="11"/>
  <c r="AW15" i="11" s="1"/>
  <c r="AV16" i="11"/>
  <c r="AW16" i="11" s="1"/>
  <c r="AV17" i="11"/>
  <c r="AW17" i="11" s="1"/>
  <c r="AV18" i="11"/>
  <c r="AW18" i="11" s="1"/>
  <c r="AV19" i="11"/>
  <c r="AV20" i="11"/>
  <c r="AW20" i="11" s="1"/>
  <c r="AV21" i="11"/>
  <c r="AW21" i="11" s="1"/>
  <c r="AV22" i="11"/>
  <c r="AW22" i="11" s="1"/>
  <c r="AV23" i="11"/>
  <c r="AV24" i="11"/>
  <c r="AW24" i="11" s="1"/>
  <c r="AV25" i="11"/>
  <c r="AW25" i="11" s="1"/>
  <c r="AV26" i="11"/>
  <c r="AW26" i="11" s="1"/>
  <c r="AV27" i="11"/>
  <c r="AV28" i="11"/>
  <c r="AW28" i="11" s="1"/>
  <c r="AV29" i="11"/>
  <c r="AW29" i="11" s="1"/>
  <c r="AV30" i="11"/>
  <c r="AW30" i="11" s="1"/>
  <c r="AV31" i="11"/>
  <c r="AW31" i="11" s="1"/>
  <c r="AV32" i="11"/>
  <c r="AW32" i="11" s="1"/>
  <c r="AV33" i="11"/>
  <c r="AW33" i="11" s="1"/>
  <c r="AV34" i="11"/>
  <c r="AW34" i="11" s="1"/>
  <c r="AV35" i="11"/>
  <c r="AV36" i="11"/>
  <c r="AW36" i="11" s="1"/>
  <c r="AV37" i="11"/>
  <c r="AW37" i="11" s="1"/>
  <c r="AV38" i="11"/>
  <c r="AW38" i="11" s="1"/>
  <c r="AV39" i="11"/>
  <c r="AV40" i="11"/>
  <c r="AW40" i="11" s="1"/>
  <c r="AV41" i="11"/>
  <c r="AW41" i="11" s="1"/>
  <c r="AV42" i="11"/>
  <c r="AW42" i="11" s="1"/>
  <c r="AV43" i="11"/>
  <c r="AV44" i="11"/>
  <c r="AW44" i="11" s="1"/>
  <c r="AV45" i="11"/>
  <c r="AW45" i="11" s="1"/>
  <c r="AV46" i="11"/>
  <c r="AW46" i="11" s="1"/>
  <c r="AV47" i="11"/>
  <c r="AW47" i="11" s="1"/>
  <c r="AV48" i="11"/>
  <c r="AW48" i="11" s="1"/>
  <c r="AV49" i="11"/>
  <c r="AW49" i="11" s="1"/>
  <c r="AV50" i="11"/>
  <c r="AW50" i="11" s="1"/>
  <c r="AV51" i="11"/>
  <c r="AV52" i="11"/>
  <c r="AW52" i="11" s="1"/>
  <c r="AV53" i="11"/>
  <c r="AW53" i="11" s="1"/>
  <c r="AV54" i="11"/>
  <c r="AW54" i="11" s="1"/>
  <c r="AV55" i="11"/>
  <c r="AW55" i="11" s="1"/>
  <c r="AV56" i="11"/>
  <c r="AW56" i="11" s="1"/>
  <c r="AV57" i="11"/>
  <c r="AW57" i="11" s="1"/>
  <c r="AV58" i="11"/>
  <c r="AW58" i="11" s="1"/>
  <c r="AV59" i="11"/>
  <c r="AW59" i="11" s="1"/>
  <c r="AV60" i="11"/>
  <c r="AW60" i="11" s="1"/>
  <c r="AV61" i="11"/>
  <c r="AW61" i="11" s="1"/>
  <c r="AV62" i="11"/>
  <c r="AW62" i="11" s="1"/>
  <c r="AV63" i="11"/>
  <c r="AW63" i="11" s="1"/>
  <c r="AV64" i="11"/>
  <c r="AW64" i="11" s="1"/>
  <c r="AV65" i="11"/>
  <c r="AW65" i="11" s="1"/>
  <c r="AV66" i="11"/>
  <c r="AW66" i="11" s="1"/>
  <c r="AS8" i="11"/>
  <c r="AT8" i="11" s="1"/>
  <c r="AS9" i="11"/>
  <c r="AT9" i="11" s="1"/>
  <c r="AS10" i="11"/>
  <c r="AS11" i="11"/>
  <c r="AT11" i="11" s="1"/>
  <c r="AS12" i="11"/>
  <c r="AT12" i="11" s="1"/>
  <c r="AS13" i="11"/>
  <c r="AT13" i="11" s="1"/>
  <c r="AS14" i="11"/>
  <c r="AS15" i="11"/>
  <c r="AT15" i="11" s="1"/>
  <c r="AS16" i="11"/>
  <c r="AT16" i="11" s="1"/>
  <c r="AS17" i="11"/>
  <c r="AT17" i="11" s="1"/>
  <c r="AS18" i="11"/>
  <c r="AS19" i="11"/>
  <c r="AT19" i="11" s="1"/>
  <c r="AS20" i="11"/>
  <c r="AT20" i="11" s="1"/>
  <c r="AS21" i="11"/>
  <c r="AT21" i="11" s="1"/>
  <c r="AS22" i="11"/>
  <c r="AT22" i="11" s="1"/>
  <c r="AS23" i="11"/>
  <c r="AT23" i="11" s="1"/>
  <c r="AS24" i="11"/>
  <c r="AT24" i="11" s="1"/>
  <c r="AS25" i="11"/>
  <c r="AT25" i="11" s="1"/>
  <c r="AS26" i="11"/>
  <c r="AS27" i="11"/>
  <c r="AT27" i="11" s="1"/>
  <c r="AS28" i="11"/>
  <c r="AT28" i="11" s="1"/>
  <c r="AS29" i="11"/>
  <c r="AT29" i="11" s="1"/>
  <c r="AS30" i="11"/>
  <c r="AS31" i="11"/>
  <c r="AT31" i="11" s="1"/>
  <c r="AS32" i="11"/>
  <c r="AT32" i="11" s="1"/>
  <c r="AS33" i="11"/>
  <c r="AT33" i="11" s="1"/>
  <c r="AS34" i="11"/>
  <c r="AS35" i="11"/>
  <c r="AT35" i="11" s="1"/>
  <c r="AS36" i="11"/>
  <c r="AT36" i="11" s="1"/>
  <c r="AS37" i="11"/>
  <c r="AT37" i="11" s="1"/>
  <c r="AS38" i="11"/>
  <c r="AT38" i="11" s="1"/>
  <c r="AS39" i="11"/>
  <c r="AT39" i="11" s="1"/>
  <c r="AS40" i="11"/>
  <c r="AT40" i="11" s="1"/>
  <c r="AS41" i="11"/>
  <c r="AT41" i="11" s="1"/>
  <c r="AS42" i="11"/>
  <c r="AS43" i="11"/>
  <c r="AT43" i="11" s="1"/>
  <c r="AS44" i="11"/>
  <c r="AT44" i="11" s="1"/>
  <c r="AS45" i="11"/>
  <c r="AT45" i="11" s="1"/>
  <c r="AS46" i="11"/>
  <c r="AS47" i="11"/>
  <c r="AT47" i="11" s="1"/>
  <c r="AS48" i="11"/>
  <c r="AT48" i="11" s="1"/>
  <c r="AS49" i="11"/>
  <c r="AT49" i="11" s="1"/>
  <c r="AS50" i="11"/>
  <c r="AS51" i="11"/>
  <c r="AT51" i="11" s="1"/>
  <c r="AS52" i="11"/>
  <c r="AT52" i="11" s="1"/>
  <c r="AS53" i="11"/>
  <c r="AT53" i="11" s="1"/>
  <c r="AS54" i="11"/>
  <c r="AT54" i="11" s="1"/>
  <c r="AS55" i="11"/>
  <c r="AT55" i="11" s="1"/>
  <c r="AS56" i="11"/>
  <c r="AT56" i="11" s="1"/>
  <c r="AS57" i="11"/>
  <c r="AT57" i="11" s="1"/>
  <c r="AS58" i="11"/>
  <c r="AT58" i="11" s="1"/>
  <c r="AS59" i="11"/>
  <c r="AT59" i="11" s="1"/>
  <c r="AS60" i="11"/>
  <c r="AT60" i="11" s="1"/>
  <c r="AS61" i="11"/>
  <c r="AT61" i="11" s="1"/>
  <c r="AS62" i="11"/>
  <c r="AT62" i="11" s="1"/>
  <c r="AS63" i="11"/>
  <c r="AT63" i="11" s="1"/>
  <c r="AS64" i="11"/>
  <c r="AT64" i="11" s="1"/>
  <c r="AS65" i="11"/>
  <c r="AT65" i="11" s="1"/>
  <c r="AS66" i="11"/>
  <c r="AT66" i="11" s="1"/>
  <c r="AP8" i="11"/>
  <c r="AQ8" i="11" s="1"/>
  <c r="AP9" i="11"/>
  <c r="AP10" i="11"/>
  <c r="AQ10" i="11" s="1"/>
  <c r="AP11" i="11"/>
  <c r="AP12" i="11"/>
  <c r="AQ12" i="11" s="1"/>
  <c r="AP13" i="11"/>
  <c r="AQ13" i="11" s="1"/>
  <c r="AP14" i="11"/>
  <c r="AP15" i="11"/>
  <c r="AQ15" i="11" s="1"/>
  <c r="AP16" i="11"/>
  <c r="AQ16" i="11" s="1"/>
  <c r="AP17" i="11"/>
  <c r="AQ17" i="11" s="1"/>
  <c r="AP18" i="11"/>
  <c r="AP19" i="11"/>
  <c r="AQ19" i="11" s="1"/>
  <c r="AP20" i="11"/>
  <c r="AQ20" i="11" s="1"/>
  <c r="AP21" i="11"/>
  <c r="AQ21" i="11" s="1"/>
  <c r="AP22" i="11"/>
  <c r="AQ22" i="11" s="1"/>
  <c r="AP23" i="11"/>
  <c r="AP24" i="11"/>
  <c r="AQ24" i="11" s="1"/>
  <c r="AP25" i="11"/>
  <c r="AP26" i="11"/>
  <c r="AQ26" i="11" s="1"/>
  <c r="AP27" i="11"/>
  <c r="AQ27" i="11" s="1"/>
  <c r="AP28" i="11"/>
  <c r="AQ28" i="11" s="1"/>
  <c r="AP29" i="11"/>
  <c r="AQ29" i="11" s="1"/>
  <c r="AP30" i="11"/>
  <c r="AP31" i="11"/>
  <c r="AP32" i="11"/>
  <c r="AQ32" i="11" s="1"/>
  <c r="AP33" i="11"/>
  <c r="AQ33" i="11" s="1"/>
  <c r="AP34" i="11"/>
  <c r="AQ34" i="11" s="1"/>
  <c r="AP35" i="11"/>
  <c r="AP36" i="11"/>
  <c r="AQ36" i="11" s="1"/>
  <c r="AP37" i="11"/>
  <c r="AQ37" i="11" s="1"/>
  <c r="AP38" i="11"/>
  <c r="AQ38" i="11" s="1"/>
  <c r="AP39" i="11"/>
  <c r="AQ39" i="11" s="1"/>
  <c r="AP40" i="11"/>
  <c r="AP41" i="11"/>
  <c r="AQ41" i="11" s="1"/>
  <c r="AP42" i="11"/>
  <c r="AP43" i="11"/>
  <c r="AQ43" i="11" s="1"/>
  <c r="AP44" i="11"/>
  <c r="AP45" i="11"/>
  <c r="AQ45" i="11" s="1"/>
  <c r="AP46" i="11"/>
  <c r="AP47" i="11"/>
  <c r="AQ47" i="11" s="1"/>
  <c r="AP48" i="11"/>
  <c r="AQ48" i="11" s="1"/>
  <c r="AP49" i="11"/>
  <c r="AQ49" i="11" s="1"/>
  <c r="AP50" i="11"/>
  <c r="AQ50" i="11" s="1"/>
  <c r="AP51" i="11"/>
  <c r="AP52" i="11"/>
  <c r="AQ52" i="11" s="1"/>
  <c r="AP53" i="11"/>
  <c r="AP54" i="11"/>
  <c r="AQ54" i="11" s="1"/>
  <c r="AP55" i="11"/>
  <c r="AP56" i="11"/>
  <c r="AQ56" i="11" s="1"/>
  <c r="AP57" i="11"/>
  <c r="AQ57" i="11" s="1"/>
  <c r="AP58" i="11"/>
  <c r="AQ58" i="11" s="1"/>
  <c r="AP59" i="11"/>
  <c r="AQ59" i="11" s="1"/>
  <c r="AP60" i="11"/>
  <c r="AQ60" i="11" s="1"/>
  <c r="AR60" i="11" s="1"/>
  <c r="AP61" i="11"/>
  <c r="AQ61" i="11" s="1"/>
  <c r="AR61" i="11" s="1"/>
  <c r="AP62" i="11"/>
  <c r="AQ62" i="11" s="1"/>
  <c r="AR62" i="11" s="1"/>
  <c r="AP63" i="11"/>
  <c r="AQ63" i="11" s="1"/>
  <c r="AP64" i="11"/>
  <c r="AQ64" i="11" s="1"/>
  <c r="AR64" i="11" s="1"/>
  <c r="AP65" i="11"/>
  <c r="AQ65" i="11"/>
  <c r="AR65" i="11" s="1"/>
  <c r="AP66" i="11"/>
  <c r="AQ66" i="11" s="1"/>
  <c r="AR66" i="11" s="1"/>
  <c r="AM8" i="11"/>
  <c r="AN8" i="11" s="1"/>
  <c r="AM9" i="11"/>
  <c r="AN9" i="11" s="1"/>
  <c r="AM10" i="11"/>
  <c r="AN10" i="11" s="1"/>
  <c r="AM11" i="11"/>
  <c r="AN11" i="11" s="1"/>
  <c r="AM12" i="11"/>
  <c r="AM13" i="11"/>
  <c r="AN13" i="11" s="1"/>
  <c r="AM14" i="11"/>
  <c r="AN14" i="11" s="1"/>
  <c r="AM15" i="11"/>
  <c r="AN15" i="11" s="1"/>
  <c r="AM16" i="11"/>
  <c r="AN16" i="11" s="1"/>
  <c r="AO16" i="11" s="1"/>
  <c r="AM17" i="11"/>
  <c r="AN17" i="11" s="1"/>
  <c r="AM18" i="11"/>
  <c r="AN18" i="11" s="1"/>
  <c r="AM19" i="11"/>
  <c r="AN19" i="11" s="1"/>
  <c r="AM20" i="11"/>
  <c r="AM21" i="11"/>
  <c r="AN21" i="11" s="1"/>
  <c r="AM22" i="11"/>
  <c r="AN22" i="11" s="1"/>
  <c r="AM23" i="11"/>
  <c r="AN23" i="11" s="1"/>
  <c r="AM24" i="11"/>
  <c r="AN24" i="11" s="1"/>
  <c r="AM25" i="11"/>
  <c r="AN25" i="11" s="1"/>
  <c r="AM26" i="11"/>
  <c r="AM27" i="11"/>
  <c r="AN27" i="11" s="1"/>
  <c r="AM28" i="11"/>
  <c r="AM29" i="11"/>
  <c r="AN29" i="11" s="1"/>
  <c r="AM30" i="11"/>
  <c r="AM31" i="11"/>
  <c r="AM32" i="11"/>
  <c r="AN32" i="11" s="1"/>
  <c r="AM33" i="11"/>
  <c r="AM34" i="11"/>
  <c r="AN34" i="11" s="1"/>
  <c r="AM35" i="11"/>
  <c r="AN35" i="11" s="1"/>
  <c r="AM36" i="11"/>
  <c r="AN36" i="11" s="1"/>
  <c r="AM37" i="11"/>
  <c r="AM38" i="11"/>
  <c r="AN38" i="11" s="1"/>
  <c r="AM39" i="11"/>
  <c r="AN39" i="11" s="1"/>
  <c r="AM40" i="11"/>
  <c r="AN40" i="11" s="1"/>
  <c r="AO40" i="11" s="1"/>
  <c r="AM41" i="11"/>
  <c r="AN41" i="11" s="1"/>
  <c r="AM42" i="11"/>
  <c r="AN42" i="11" s="1"/>
  <c r="AM43" i="11"/>
  <c r="AN43" i="11" s="1"/>
  <c r="AM44" i="11"/>
  <c r="AN44" i="11" s="1"/>
  <c r="AM45" i="11"/>
  <c r="AN45" i="11" s="1"/>
  <c r="AM46" i="11"/>
  <c r="AM47" i="11"/>
  <c r="AN47" i="11" s="1"/>
  <c r="AM48" i="11"/>
  <c r="AN48" i="11" s="1"/>
  <c r="AM49" i="11"/>
  <c r="AN49" i="11" s="1"/>
  <c r="AM50" i="11"/>
  <c r="AN50" i="11" s="1"/>
  <c r="AM51" i="11"/>
  <c r="AN51" i="11" s="1"/>
  <c r="AM52" i="11"/>
  <c r="AN52" i="11" s="1"/>
  <c r="AM53" i="11"/>
  <c r="AN53" i="11" s="1"/>
  <c r="AM54" i="11"/>
  <c r="AM55" i="11"/>
  <c r="AM56" i="11"/>
  <c r="AN56" i="11" s="1"/>
  <c r="AM57" i="11"/>
  <c r="AN57" i="11" s="1"/>
  <c r="AM58" i="11"/>
  <c r="AN58" i="11" s="1"/>
  <c r="AM59" i="11"/>
  <c r="AN59" i="11" s="1"/>
  <c r="AM60" i="11"/>
  <c r="AN60" i="11" s="1"/>
  <c r="AM61" i="11"/>
  <c r="AN61" i="11" s="1"/>
  <c r="AM62" i="11"/>
  <c r="AN62" i="11" s="1"/>
  <c r="AM63" i="11"/>
  <c r="AN63" i="11" s="1"/>
  <c r="AM64" i="11"/>
  <c r="AN64" i="11" s="1"/>
  <c r="AM65" i="11"/>
  <c r="AN65" i="11" s="1"/>
  <c r="AM66" i="11"/>
  <c r="AN66" i="11" s="1"/>
  <c r="AJ8" i="11"/>
  <c r="AK8" i="11" s="1"/>
  <c r="AJ9" i="11"/>
  <c r="AK9" i="11" s="1"/>
  <c r="AJ10" i="11"/>
  <c r="AK10" i="11" s="1"/>
  <c r="AJ11" i="11"/>
  <c r="AK11" i="11" s="1"/>
  <c r="AJ12" i="11"/>
  <c r="AK12" i="11" s="1"/>
  <c r="AJ13" i="11"/>
  <c r="AJ14" i="11"/>
  <c r="AK14" i="11" s="1"/>
  <c r="AL14" i="11" s="1"/>
  <c r="AJ15" i="11"/>
  <c r="AK15" i="11" s="1"/>
  <c r="AJ16" i="11"/>
  <c r="AK16" i="11" s="1"/>
  <c r="AJ17" i="11"/>
  <c r="AJ18" i="11"/>
  <c r="AK18" i="11" s="1"/>
  <c r="AJ19" i="11"/>
  <c r="AK19" i="11" s="1"/>
  <c r="AJ20" i="11"/>
  <c r="AK20" i="11" s="1"/>
  <c r="AJ21" i="11"/>
  <c r="AK21" i="11" s="1"/>
  <c r="AJ22" i="11"/>
  <c r="AK22" i="11" s="1"/>
  <c r="AJ23" i="11"/>
  <c r="AK23" i="11" s="1"/>
  <c r="AJ24" i="11"/>
  <c r="AK24" i="11" s="1"/>
  <c r="AJ25" i="11"/>
  <c r="AK25" i="11" s="1"/>
  <c r="AJ26" i="11"/>
  <c r="AK26" i="11" s="1"/>
  <c r="AJ27" i="11"/>
  <c r="AK27" i="11" s="1"/>
  <c r="AJ28" i="11"/>
  <c r="AK28" i="11" s="1"/>
  <c r="AJ29" i="11"/>
  <c r="AK29" i="11" s="1"/>
  <c r="AJ30" i="11"/>
  <c r="AK30" i="11" s="1"/>
  <c r="AJ31" i="11"/>
  <c r="AJ32" i="11"/>
  <c r="AK32" i="11" s="1"/>
  <c r="AJ33" i="11"/>
  <c r="AJ34" i="11"/>
  <c r="AK34" i="11" s="1"/>
  <c r="AJ35" i="11"/>
  <c r="AK35" i="11" s="1"/>
  <c r="AJ36" i="11"/>
  <c r="AK36" i="11" s="1"/>
  <c r="AJ37" i="11"/>
  <c r="AJ38" i="11"/>
  <c r="AK38" i="11" s="1"/>
  <c r="AJ39" i="11"/>
  <c r="AK39" i="11" s="1"/>
  <c r="AJ40" i="11"/>
  <c r="AJ41" i="11"/>
  <c r="AK41" i="11" s="1"/>
  <c r="AJ42" i="11"/>
  <c r="AJ43" i="11"/>
  <c r="AK43" i="11" s="1"/>
  <c r="AJ44" i="11"/>
  <c r="AK44" i="11" s="1"/>
  <c r="AJ45" i="11"/>
  <c r="AK45" i="11" s="1"/>
  <c r="AJ46" i="11"/>
  <c r="AK46" i="11" s="1"/>
  <c r="AJ47" i="11"/>
  <c r="AK47" i="11" s="1"/>
  <c r="AJ48" i="11"/>
  <c r="AK48" i="11" s="1"/>
  <c r="AJ49" i="11"/>
  <c r="AJ50" i="11"/>
  <c r="AK50" i="11" s="1"/>
  <c r="AJ51" i="11"/>
  <c r="AJ52" i="11"/>
  <c r="AK52" i="11" s="1"/>
  <c r="AJ53" i="11"/>
  <c r="AJ54" i="11"/>
  <c r="AK54" i="11" s="1"/>
  <c r="AJ55" i="11"/>
  <c r="AK55" i="11" s="1"/>
  <c r="AJ56" i="11"/>
  <c r="AJ57" i="11"/>
  <c r="AK57" i="11" s="1"/>
  <c r="AJ58" i="11"/>
  <c r="AK58" i="11" s="1"/>
  <c r="AJ59" i="11"/>
  <c r="AK59" i="11" s="1"/>
  <c r="AJ60" i="11"/>
  <c r="AK60" i="11" s="1"/>
  <c r="AL60" i="11" s="1"/>
  <c r="AJ61" i="11"/>
  <c r="AK61" i="11" s="1"/>
  <c r="AL61" i="11" s="1"/>
  <c r="AJ62" i="11"/>
  <c r="AK62" i="11" s="1"/>
  <c r="AL62" i="11" s="1"/>
  <c r="AJ63" i="11"/>
  <c r="AK63" i="11" s="1"/>
  <c r="AL63" i="11" s="1"/>
  <c r="AJ64" i="11"/>
  <c r="AK64" i="11" s="1"/>
  <c r="AL64" i="11" s="1"/>
  <c r="AJ65" i="11"/>
  <c r="AK65" i="11" s="1"/>
  <c r="AL65" i="11" s="1"/>
  <c r="AJ66" i="11"/>
  <c r="AK66" i="11" s="1"/>
  <c r="AL66" i="11" s="1"/>
  <c r="AG8" i="11"/>
  <c r="AH8" i="11" s="1"/>
  <c r="AG9" i="11"/>
  <c r="AH9" i="11" s="1"/>
  <c r="AG10" i="11"/>
  <c r="AG11" i="11"/>
  <c r="AH11" i="11" s="1"/>
  <c r="AG12" i="11"/>
  <c r="AG13" i="11"/>
  <c r="AH13" i="11" s="1"/>
  <c r="AG14" i="11"/>
  <c r="AG15" i="11"/>
  <c r="AH15" i="11" s="1"/>
  <c r="AG16" i="11"/>
  <c r="AG17" i="11"/>
  <c r="AG18" i="11"/>
  <c r="AH18" i="11" s="1"/>
  <c r="AG19" i="11"/>
  <c r="AH19" i="11" s="1"/>
  <c r="AG20" i="11"/>
  <c r="AH20" i="11" s="1"/>
  <c r="AG21" i="11"/>
  <c r="AH21" i="11" s="1"/>
  <c r="AG22" i="11"/>
  <c r="AH22" i="11" s="1"/>
  <c r="AG23" i="11"/>
  <c r="AH23" i="11" s="1"/>
  <c r="AG24" i="11"/>
  <c r="AH24" i="11" s="1"/>
  <c r="AG25" i="11"/>
  <c r="AH25" i="11" s="1"/>
  <c r="AG26" i="11"/>
  <c r="AH26" i="11" s="1"/>
  <c r="AI26" i="11" s="1"/>
  <c r="AG27" i="11"/>
  <c r="AH27" i="11" s="1"/>
  <c r="AG28" i="11"/>
  <c r="AH28" i="11" s="1"/>
  <c r="AG29" i="11"/>
  <c r="AH29" i="11" s="1"/>
  <c r="AG30" i="11"/>
  <c r="AH30" i="11" s="1"/>
  <c r="AI30" i="11" s="1"/>
  <c r="AG31" i="11"/>
  <c r="AH31" i="11" s="1"/>
  <c r="AG32" i="11"/>
  <c r="AG33" i="11"/>
  <c r="AH33" i="11" s="1"/>
  <c r="AG34" i="11"/>
  <c r="AG35" i="11"/>
  <c r="AH35" i="11" s="1"/>
  <c r="AG36" i="11"/>
  <c r="AH36" i="11" s="1"/>
  <c r="AG37" i="11"/>
  <c r="AH37" i="11" s="1"/>
  <c r="AG38" i="11"/>
  <c r="AG39" i="11"/>
  <c r="AG40" i="11"/>
  <c r="AH40" i="11" s="1"/>
  <c r="AG41" i="11"/>
  <c r="AH41" i="11" s="1"/>
  <c r="AG42" i="11"/>
  <c r="AH42" i="11" s="1"/>
  <c r="AG43" i="11"/>
  <c r="AH43" i="11" s="1"/>
  <c r="AG44" i="11"/>
  <c r="AG45" i="11"/>
  <c r="AH45" i="11" s="1"/>
  <c r="AG46" i="11"/>
  <c r="AG47" i="11"/>
  <c r="AH47" i="11" s="1"/>
  <c r="AG48" i="11"/>
  <c r="AG49" i="11"/>
  <c r="AG50" i="11"/>
  <c r="AH50" i="11" s="1"/>
  <c r="AG51" i="11"/>
  <c r="AG52" i="11"/>
  <c r="AH52" i="11" s="1"/>
  <c r="AG53" i="11"/>
  <c r="AG54" i="11"/>
  <c r="AH54" i="11" s="1"/>
  <c r="AG55" i="11"/>
  <c r="AH55" i="11" s="1"/>
  <c r="AG56" i="11"/>
  <c r="AH56" i="11" s="1"/>
  <c r="AG57" i="11"/>
  <c r="AH57" i="11" s="1"/>
  <c r="AG58" i="11"/>
  <c r="AH58" i="11" s="1"/>
  <c r="AG59" i="11"/>
  <c r="AH59" i="11" s="1"/>
  <c r="AI59" i="11" s="1"/>
  <c r="AG60" i="11"/>
  <c r="AH60" i="11" s="1"/>
  <c r="AG61" i="11"/>
  <c r="AH61" i="11" s="1"/>
  <c r="AI61" i="11" s="1"/>
  <c r="AG62" i="11"/>
  <c r="AH62" i="11" s="1"/>
  <c r="AG63" i="11"/>
  <c r="AH63" i="11" s="1"/>
  <c r="AI63" i="11" s="1"/>
  <c r="AG64" i="11"/>
  <c r="AH64" i="11"/>
  <c r="AI64" i="11" s="1"/>
  <c r="AG65" i="11"/>
  <c r="AH65" i="11" s="1"/>
  <c r="AI65" i="11" s="1"/>
  <c r="AG66" i="11"/>
  <c r="AH66" i="11" s="1"/>
  <c r="AI66" i="11" s="1"/>
  <c r="AD8" i="11"/>
  <c r="AE8" i="11" s="1"/>
  <c r="AF8" i="11" s="1"/>
  <c r="AD9" i="11"/>
  <c r="AE9" i="11" s="1"/>
  <c r="AD10" i="11"/>
  <c r="AE10" i="11" s="1"/>
  <c r="AD11" i="11"/>
  <c r="AE11" i="11" s="1"/>
  <c r="AD12" i="11"/>
  <c r="AE12" i="11" s="1"/>
  <c r="AD13" i="11"/>
  <c r="AD14" i="11"/>
  <c r="AE14" i="11" s="1"/>
  <c r="AD15" i="11"/>
  <c r="AD16" i="11"/>
  <c r="AD17" i="11"/>
  <c r="AE17" i="11" s="1"/>
  <c r="AD18" i="11"/>
  <c r="AE18" i="11" s="1"/>
  <c r="AD19" i="11"/>
  <c r="AE19" i="11" s="1"/>
  <c r="AD20" i="11"/>
  <c r="AE20" i="11" s="1"/>
  <c r="AD21" i="11"/>
  <c r="AE21" i="11" s="1"/>
  <c r="AD22" i="11"/>
  <c r="AE22" i="11" s="1"/>
  <c r="AD23" i="11"/>
  <c r="AD24" i="11"/>
  <c r="AE24" i="11" s="1"/>
  <c r="AD25" i="11"/>
  <c r="AD26" i="11"/>
  <c r="AE26" i="11" s="1"/>
  <c r="AD27" i="11"/>
  <c r="AD28" i="11"/>
  <c r="AE28" i="11" s="1"/>
  <c r="AD29" i="11"/>
  <c r="AD30" i="11"/>
  <c r="AE30" i="11" s="1"/>
  <c r="AD31" i="11"/>
  <c r="AD32" i="11"/>
  <c r="AD33" i="11"/>
  <c r="AE33" i="11" s="1"/>
  <c r="AD34" i="11"/>
  <c r="AD35" i="11"/>
  <c r="AE35" i="11" s="1"/>
  <c r="AD36" i="11"/>
  <c r="AE36" i="11"/>
  <c r="AF36" i="11" s="1"/>
  <c r="AD37" i="11"/>
  <c r="AD38" i="11"/>
  <c r="AE38" i="11" s="1"/>
  <c r="AD39" i="11"/>
  <c r="AD40" i="11"/>
  <c r="AE40" i="11" s="1"/>
  <c r="AD41" i="11"/>
  <c r="AE41" i="11" s="1"/>
  <c r="AF41" i="11" s="1"/>
  <c r="AD42" i="11"/>
  <c r="AE42" i="11" s="1"/>
  <c r="AD43" i="11"/>
  <c r="AD44" i="11"/>
  <c r="AE44" i="11" s="1"/>
  <c r="AD45" i="11"/>
  <c r="AE45" i="11" s="1"/>
  <c r="AD46" i="11"/>
  <c r="AE46" i="11" s="1"/>
  <c r="AF46" i="11" s="1"/>
  <c r="AD47" i="11"/>
  <c r="AE47" i="11" s="1"/>
  <c r="AD48" i="11"/>
  <c r="AE48" i="11" s="1"/>
  <c r="AD49" i="11"/>
  <c r="AE49" i="11" s="1"/>
  <c r="AD50" i="11"/>
  <c r="AE50" i="11" s="1"/>
  <c r="AF50" i="11" s="1"/>
  <c r="AD51" i="11"/>
  <c r="AE51" i="11" s="1"/>
  <c r="AD52" i="11"/>
  <c r="AE52" i="11" s="1"/>
  <c r="AD53" i="11"/>
  <c r="AD54" i="11"/>
  <c r="AE54" i="11" s="1"/>
  <c r="AD55" i="11"/>
  <c r="AD56" i="11"/>
  <c r="AE56" i="11" s="1"/>
  <c r="AD57" i="11"/>
  <c r="AE57" i="11" s="1"/>
  <c r="AD58" i="11"/>
  <c r="AE58" i="11" s="1"/>
  <c r="AD59" i="11"/>
  <c r="AE59" i="11" s="1"/>
  <c r="AD60" i="11"/>
  <c r="AE60" i="11" s="1"/>
  <c r="AD61" i="11"/>
  <c r="AE61" i="11" s="1"/>
  <c r="AD62" i="11"/>
  <c r="AE62" i="11" s="1"/>
  <c r="AD63" i="11"/>
  <c r="AE63" i="11"/>
  <c r="AD64" i="11"/>
  <c r="AE64" i="11" s="1"/>
  <c r="AF64" i="11" s="1"/>
  <c r="AD65" i="11"/>
  <c r="AE65" i="11" s="1"/>
  <c r="AD66" i="11"/>
  <c r="AE66" i="11" s="1"/>
  <c r="AF66" i="11" s="1"/>
  <c r="AY7" i="11"/>
  <c r="AZ7" i="11" s="1"/>
  <c r="AV7" i="11"/>
  <c r="AW7" i="11" s="1"/>
  <c r="AS7" i="11"/>
  <c r="AP7" i="11"/>
  <c r="AQ7" i="11" s="1"/>
  <c r="AM7" i="11"/>
  <c r="AN7" i="11" s="1"/>
  <c r="AJ7" i="11"/>
  <c r="AK7" i="11" s="1"/>
  <c r="AG7" i="11"/>
  <c r="AH7" i="11" s="1"/>
  <c r="AD7" i="11"/>
  <c r="AE7" i="11" s="1"/>
  <c r="AJ8" i="14"/>
  <c r="AJ9" i="14"/>
  <c r="AJ10" i="14"/>
  <c r="AK10" i="14" s="1"/>
  <c r="AJ11" i="14"/>
  <c r="AK11" i="14"/>
  <c r="AJ12" i="14"/>
  <c r="AK12" i="14" s="1"/>
  <c r="AJ13" i="14"/>
  <c r="AJ14" i="14"/>
  <c r="AK14" i="14" s="1"/>
  <c r="AJ15" i="14"/>
  <c r="AK15" i="14"/>
  <c r="AL15" i="14" s="1"/>
  <c r="AJ16" i="14"/>
  <c r="AK16" i="14" s="1"/>
  <c r="AJ17" i="14"/>
  <c r="AK17" i="14" s="1"/>
  <c r="AJ18" i="14"/>
  <c r="AJ19" i="14"/>
  <c r="AK19" i="14" s="1"/>
  <c r="AJ20" i="14"/>
  <c r="AK20" i="14" s="1"/>
  <c r="AJ21" i="14"/>
  <c r="AK21" i="14" s="1"/>
  <c r="AJ22" i="14"/>
  <c r="AK22" i="14" s="1"/>
  <c r="AL22" i="14" s="1"/>
  <c r="AJ23" i="14"/>
  <c r="AK23" i="14" s="1"/>
  <c r="AJ24" i="14"/>
  <c r="AK24" i="14" s="1"/>
  <c r="AJ25" i="14"/>
  <c r="AK25" i="14" s="1"/>
  <c r="AJ26" i="14"/>
  <c r="AK26" i="14" s="1"/>
  <c r="AJ27" i="14"/>
  <c r="AK27" i="14" s="1"/>
  <c r="AJ28" i="14"/>
  <c r="AJ29" i="14"/>
  <c r="AK29" i="14" s="1"/>
  <c r="AJ30" i="14"/>
  <c r="AK30" i="14" s="1"/>
  <c r="AJ31" i="14"/>
  <c r="AJ32" i="14"/>
  <c r="AK32" i="14" s="1"/>
  <c r="AJ33" i="14"/>
  <c r="AK33" i="14" s="1"/>
  <c r="AJ34" i="14"/>
  <c r="AK34" i="14" s="1"/>
  <c r="AJ35" i="14"/>
  <c r="AK35" i="14" s="1"/>
  <c r="AJ36" i="14"/>
  <c r="AK36" i="14" s="1"/>
  <c r="AJ37" i="14"/>
  <c r="AK37" i="14" s="1"/>
  <c r="AJ38" i="14"/>
  <c r="AK38" i="14" s="1"/>
  <c r="AL38" i="14" s="1"/>
  <c r="AJ39" i="14"/>
  <c r="AK39" i="14" s="1"/>
  <c r="AJ40" i="14"/>
  <c r="AJ41" i="14"/>
  <c r="AK41" i="14" s="1"/>
  <c r="AJ42" i="14"/>
  <c r="AJ43" i="14"/>
  <c r="AK43" i="14" s="1"/>
  <c r="AJ44" i="14"/>
  <c r="AK44" i="14" s="1"/>
  <c r="AJ45" i="14"/>
  <c r="AK45" i="14" s="1"/>
  <c r="AJ46" i="14"/>
  <c r="AK46" i="14" s="1"/>
  <c r="AJ47" i="14"/>
  <c r="AK47" i="14" s="1"/>
  <c r="AJ48" i="14"/>
  <c r="AK48" i="14" s="1"/>
  <c r="AJ49" i="14"/>
  <c r="AK49" i="14" s="1"/>
  <c r="AJ50" i="14"/>
  <c r="AK50" i="14" s="1"/>
  <c r="AJ51" i="14"/>
  <c r="AK51" i="14" s="1"/>
  <c r="AJ52" i="14"/>
  <c r="AK52" i="14" s="1"/>
  <c r="AL52" i="14" s="1"/>
  <c r="AJ53" i="14"/>
  <c r="AK53" i="14" s="1"/>
  <c r="AJ54" i="14"/>
  <c r="AK54" i="14" s="1"/>
  <c r="AJ55" i="14"/>
  <c r="AJ56" i="14"/>
  <c r="AK56" i="14" s="1"/>
  <c r="AL56" i="14" s="1"/>
  <c r="AJ57" i="14"/>
  <c r="AK57" i="14" s="1"/>
  <c r="AL57" i="14" s="1"/>
  <c r="AJ58" i="14"/>
  <c r="AK58" i="14" s="1"/>
  <c r="AL58" i="14" s="1"/>
  <c r="AJ59" i="14"/>
  <c r="AK59" i="14" s="1"/>
  <c r="AJ60" i="14"/>
  <c r="AK60" i="14" s="1"/>
  <c r="AL60" i="14" s="1"/>
  <c r="AJ61" i="14"/>
  <c r="AK61" i="14"/>
  <c r="AL61" i="14" s="1"/>
  <c r="AJ62" i="14"/>
  <c r="AJ63" i="14"/>
  <c r="AK63" i="14" s="1"/>
  <c r="AJ64" i="14"/>
  <c r="AK64" i="14" s="1"/>
  <c r="AJ65" i="14"/>
  <c r="AK65" i="14" s="1"/>
  <c r="AJ66" i="14"/>
  <c r="AK66" i="14" s="1"/>
  <c r="AJ7" i="14"/>
  <c r="AK7" i="14" s="1"/>
  <c r="AL7" i="14" s="1"/>
  <c r="AG8" i="14"/>
  <c r="AH8" i="14" s="1"/>
  <c r="AG9" i="14"/>
  <c r="AH9" i="14" s="1"/>
  <c r="AG10" i="14"/>
  <c r="AH10" i="14" s="1"/>
  <c r="AG11" i="14"/>
  <c r="AH11" i="14" s="1"/>
  <c r="AG12" i="14"/>
  <c r="AH12" i="14" s="1"/>
  <c r="AG13" i="14"/>
  <c r="AH13" i="14" s="1"/>
  <c r="AG14" i="14"/>
  <c r="AH14" i="14" s="1"/>
  <c r="AG15" i="14"/>
  <c r="AG16" i="14"/>
  <c r="AG17" i="14"/>
  <c r="AH17" i="14" s="1"/>
  <c r="AG18" i="14"/>
  <c r="AH18" i="14" s="1"/>
  <c r="AG19" i="14"/>
  <c r="AH19" i="14" s="1"/>
  <c r="AG20" i="14"/>
  <c r="AG21" i="14"/>
  <c r="AH21" i="14" s="1"/>
  <c r="AG22" i="14"/>
  <c r="AH22" i="14" s="1"/>
  <c r="AG23" i="14"/>
  <c r="AH23" i="14" s="1"/>
  <c r="AG24" i="14"/>
  <c r="AH24" i="14" s="1"/>
  <c r="AG25" i="14"/>
  <c r="AH25" i="14" s="1"/>
  <c r="AG26" i="14"/>
  <c r="AH26" i="14" s="1"/>
  <c r="AG27" i="14"/>
  <c r="AH27" i="14" s="1"/>
  <c r="AG28" i="14"/>
  <c r="AH28" i="14" s="1"/>
  <c r="AG29" i="14"/>
  <c r="AH29" i="14" s="1"/>
  <c r="AG30" i="14"/>
  <c r="AH30" i="14" s="1"/>
  <c r="AI30" i="14"/>
  <c r="AG31" i="14"/>
  <c r="AG32" i="14"/>
  <c r="AH32" i="14" s="1"/>
  <c r="AG33" i="14"/>
  <c r="AH33" i="14" s="1"/>
  <c r="AG34" i="14"/>
  <c r="AH34" i="14" s="1"/>
  <c r="AG35" i="14"/>
  <c r="AH35" i="14" s="1"/>
  <c r="AG36" i="14"/>
  <c r="AG37" i="14"/>
  <c r="AH37" i="14" s="1"/>
  <c r="AG38" i="14"/>
  <c r="AH38" i="14" s="1"/>
  <c r="AG39" i="14"/>
  <c r="AH39" i="14" s="1"/>
  <c r="AI39" i="14" s="1"/>
  <c r="AG40" i="14"/>
  <c r="AH40" i="14" s="1"/>
  <c r="AG41" i="14"/>
  <c r="AH41" i="14" s="1"/>
  <c r="AG42" i="14"/>
  <c r="AH42" i="14" s="1"/>
  <c r="AG43" i="14"/>
  <c r="AH43" i="14" s="1"/>
  <c r="AG44" i="14"/>
  <c r="AH44" i="14" s="1"/>
  <c r="AG45" i="14"/>
  <c r="AH45" i="14" s="1"/>
  <c r="AG46" i="14"/>
  <c r="AH46" i="14" s="1"/>
  <c r="AG47" i="14"/>
  <c r="AH47" i="14" s="1"/>
  <c r="AG48" i="14"/>
  <c r="AH48" i="14" s="1"/>
  <c r="AG49" i="14"/>
  <c r="AH49" i="14" s="1"/>
  <c r="AG50" i="14"/>
  <c r="AH50" i="14" s="1"/>
  <c r="AG51" i="14"/>
  <c r="AH51" i="14"/>
  <c r="AG52" i="14"/>
  <c r="AG53" i="14"/>
  <c r="AH53" i="14" s="1"/>
  <c r="AG54" i="14"/>
  <c r="AG55" i="14"/>
  <c r="AH55" i="14" s="1"/>
  <c r="AG56" i="14"/>
  <c r="AG57" i="14"/>
  <c r="AH57" i="14" s="1"/>
  <c r="AG58" i="14"/>
  <c r="AH58" i="14" s="1"/>
  <c r="AG59" i="14"/>
  <c r="AH59" i="14" s="1"/>
  <c r="AG60" i="14"/>
  <c r="AG61" i="14"/>
  <c r="AG62" i="14"/>
  <c r="AG63" i="14"/>
  <c r="AH63" i="14" s="1"/>
  <c r="AI63" i="14" s="1"/>
  <c r="AG64" i="14"/>
  <c r="AG65" i="14"/>
  <c r="AH65" i="14" s="1"/>
  <c r="AG66" i="14"/>
  <c r="AH66" i="14" s="1"/>
  <c r="AG7" i="14"/>
  <c r="AH7" i="14" s="1"/>
  <c r="AD8" i="14"/>
  <c r="AE8" i="14" s="1"/>
  <c r="AD9" i="14"/>
  <c r="AD10" i="14"/>
  <c r="AD11" i="14"/>
  <c r="AD12" i="14"/>
  <c r="AE12" i="14" s="1"/>
  <c r="AD13" i="14"/>
  <c r="AD14" i="14"/>
  <c r="AE14" i="14" s="1"/>
  <c r="AD15" i="14"/>
  <c r="AE15" i="14" s="1"/>
  <c r="AD16" i="14"/>
  <c r="AE16" i="14" s="1"/>
  <c r="AD17" i="14"/>
  <c r="AE17" i="14" s="1"/>
  <c r="AD18" i="14"/>
  <c r="AD19" i="14"/>
  <c r="AE19" i="14" s="1"/>
  <c r="AD20" i="14"/>
  <c r="AE20" i="14" s="1"/>
  <c r="AD21" i="14"/>
  <c r="AE21" i="14" s="1"/>
  <c r="AF21" i="14" s="1"/>
  <c r="AD22" i="14"/>
  <c r="AE22" i="14" s="1"/>
  <c r="AD23" i="14"/>
  <c r="AE23" i="14" s="1"/>
  <c r="AD24" i="14"/>
  <c r="AD25" i="14"/>
  <c r="AE25" i="14" s="1"/>
  <c r="AD26" i="14"/>
  <c r="AE26" i="14" s="1"/>
  <c r="AD27" i="14"/>
  <c r="AE27" i="14" s="1"/>
  <c r="AD28" i="14"/>
  <c r="AE28" i="14" s="1"/>
  <c r="AF28" i="14" s="1"/>
  <c r="AD29" i="14"/>
  <c r="AE29" i="14" s="1"/>
  <c r="AD30" i="14"/>
  <c r="AE30" i="14" s="1"/>
  <c r="AD31" i="14"/>
  <c r="AE31" i="14" s="1"/>
  <c r="AD32" i="14"/>
  <c r="AE32" i="14" s="1"/>
  <c r="AD33" i="14"/>
  <c r="AF33" i="14" s="1"/>
  <c r="AD34" i="14"/>
  <c r="AE34" i="14" s="1"/>
  <c r="AD35" i="14"/>
  <c r="AE35" i="14" s="1"/>
  <c r="AD36" i="14"/>
  <c r="AE36" i="14" s="1"/>
  <c r="AD37" i="14"/>
  <c r="AD38" i="14"/>
  <c r="AE38" i="14" s="1"/>
  <c r="AD39" i="14"/>
  <c r="AE39" i="14" s="1"/>
  <c r="AF39" i="14"/>
  <c r="AD40" i="14"/>
  <c r="AE40" i="14"/>
  <c r="AD41" i="14"/>
  <c r="AE41" i="14"/>
  <c r="AF41" i="14" s="1"/>
  <c r="AD42" i="14"/>
  <c r="AE42" i="14"/>
  <c r="AD43" i="14"/>
  <c r="AE43" i="14"/>
  <c r="AF43" i="14" s="1"/>
  <c r="AD44" i="14"/>
  <c r="AE44" i="14"/>
  <c r="AD45" i="14"/>
  <c r="AE45" i="14"/>
  <c r="AD46" i="14"/>
  <c r="AE46" i="14" s="1"/>
  <c r="AD47" i="14"/>
  <c r="AE47" i="14" s="1"/>
  <c r="AD48" i="14"/>
  <c r="AE48" i="14" s="1"/>
  <c r="AD49" i="14"/>
  <c r="AD50" i="14"/>
  <c r="AD51" i="14"/>
  <c r="AE51" i="14" s="1"/>
  <c r="AD52" i="14"/>
  <c r="AE52" i="14" s="1"/>
  <c r="AD53" i="14"/>
  <c r="AE53" i="14" s="1"/>
  <c r="AD54" i="14"/>
  <c r="AE54" i="14" s="1"/>
  <c r="AD55" i="14"/>
  <c r="AD56" i="14"/>
  <c r="AD57" i="14"/>
  <c r="AE57" i="14" s="1"/>
  <c r="AF57" i="14" s="1"/>
  <c r="AD58" i="14"/>
  <c r="AE58" i="14" s="1"/>
  <c r="AD59" i="14"/>
  <c r="AE59" i="14" s="1"/>
  <c r="AD60" i="14"/>
  <c r="AE60" i="14" s="1"/>
  <c r="AD61" i="14"/>
  <c r="AE61" i="14" s="1"/>
  <c r="AD62" i="14"/>
  <c r="AE62" i="14"/>
  <c r="AD63" i="14"/>
  <c r="AE63" i="14" s="1"/>
  <c r="AD64" i="14"/>
  <c r="AE64" i="14" s="1"/>
  <c r="AD65" i="14"/>
  <c r="AE65" i="14" s="1"/>
  <c r="AD66" i="14"/>
  <c r="AE66" i="14" s="1"/>
  <c r="AD7" i="14"/>
  <c r="AE7" i="14" s="1"/>
  <c r="AA8" i="14"/>
  <c r="AB8" i="14" s="1"/>
  <c r="AA9" i="14"/>
  <c r="AB9" i="14" s="1"/>
  <c r="AA10" i="14"/>
  <c r="AA11" i="14"/>
  <c r="AA12" i="14"/>
  <c r="AC12" i="14" s="1"/>
  <c r="AB12" i="14"/>
  <c r="AA13" i="14"/>
  <c r="AB13" i="14" s="1"/>
  <c r="AA14" i="14"/>
  <c r="AB14" i="14" s="1"/>
  <c r="AA15" i="14"/>
  <c r="AB15" i="14" s="1"/>
  <c r="AA16" i="14"/>
  <c r="AB16" i="14" s="1"/>
  <c r="AA17" i="14"/>
  <c r="AB17" i="14" s="1"/>
  <c r="AA18" i="14"/>
  <c r="AB18" i="14" s="1"/>
  <c r="AA19" i="14"/>
  <c r="AB19" i="14" s="1"/>
  <c r="AA20" i="14"/>
  <c r="AB20" i="14" s="1"/>
  <c r="AA21" i="14"/>
  <c r="AB21" i="14" s="1"/>
  <c r="AA22" i="14"/>
  <c r="AB22" i="14" s="1"/>
  <c r="AA23" i="14"/>
  <c r="AB23" i="14" s="1"/>
  <c r="AA24" i="14"/>
  <c r="AB24" i="14" s="1"/>
  <c r="AA25" i="14"/>
  <c r="AB25" i="14" s="1"/>
  <c r="AA26" i="14"/>
  <c r="AB26" i="14" s="1"/>
  <c r="AA27" i="14"/>
  <c r="AB27" i="14" s="1"/>
  <c r="AA28" i="14"/>
  <c r="AB28" i="14" s="1"/>
  <c r="AA29" i="14"/>
  <c r="AA30" i="14"/>
  <c r="AB30" i="14" s="1"/>
  <c r="AA31" i="14"/>
  <c r="AB31" i="14" s="1"/>
  <c r="AA32" i="14"/>
  <c r="AB32" i="14" s="1"/>
  <c r="AA33" i="14"/>
  <c r="AA34" i="14"/>
  <c r="AB34" i="14" s="1"/>
  <c r="AA35" i="14"/>
  <c r="AB35" i="14" s="1"/>
  <c r="AA36" i="14"/>
  <c r="AB36" i="14" s="1"/>
  <c r="AA37" i="14"/>
  <c r="AA38" i="14"/>
  <c r="AB38" i="14" s="1"/>
  <c r="AA39" i="14"/>
  <c r="AA40" i="14"/>
  <c r="AA41" i="14"/>
  <c r="AB41" i="14" s="1"/>
  <c r="AA42" i="14"/>
  <c r="AB42" i="14" s="1"/>
  <c r="AA43" i="14"/>
  <c r="AB43" i="14" s="1"/>
  <c r="AA44" i="14"/>
  <c r="AA45" i="14"/>
  <c r="AB45" i="14" s="1"/>
  <c r="AA46" i="14"/>
  <c r="AB46" i="14" s="1"/>
  <c r="AA47" i="14"/>
  <c r="AB47" i="14" s="1"/>
  <c r="AA48" i="14"/>
  <c r="AB48" i="14" s="1"/>
  <c r="AA49" i="14"/>
  <c r="AA50" i="14"/>
  <c r="AB50" i="14" s="1"/>
  <c r="AA51" i="14"/>
  <c r="AC51" i="14" s="1"/>
  <c r="AA52" i="14"/>
  <c r="AB52" i="14" s="1"/>
  <c r="AA53" i="14"/>
  <c r="AB53" i="14" s="1"/>
  <c r="AA54" i="14"/>
  <c r="AB54" i="14"/>
  <c r="AA55" i="14"/>
  <c r="AB55" i="14" s="1"/>
  <c r="AA56" i="14"/>
  <c r="AB56" i="14" s="1"/>
  <c r="AA57" i="14"/>
  <c r="AB57" i="14" s="1"/>
  <c r="AA58" i="14"/>
  <c r="AB58" i="14" s="1"/>
  <c r="AA59" i="14"/>
  <c r="AB59" i="14" s="1"/>
  <c r="AA60" i="14"/>
  <c r="AA61" i="14"/>
  <c r="AB61" i="14" s="1"/>
  <c r="AA62" i="14"/>
  <c r="AB62" i="14" s="1"/>
  <c r="AA63" i="14"/>
  <c r="AA64" i="14"/>
  <c r="AB64" i="14" s="1"/>
  <c r="AA65" i="14"/>
  <c r="AB65" i="14" s="1"/>
  <c r="AC65" i="14" s="1"/>
  <c r="AA66" i="14"/>
  <c r="AB66" i="14" s="1"/>
  <c r="X8" i="14"/>
  <c r="Y8" i="14" s="1"/>
  <c r="X9" i="14"/>
  <c r="Y9" i="14" s="1"/>
  <c r="X10" i="14"/>
  <c r="Y10" i="14" s="1"/>
  <c r="X11" i="14"/>
  <c r="Y11" i="14" s="1"/>
  <c r="X12" i="14"/>
  <c r="Y12" i="14" s="1"/>
  <c r="X13" i="14"/>
  <c r="Y13" i="14" s="1"/>
  <c r="X14" i="14"/>
  <c r="Y14" i="14" s="1"/>
  <c r="X15" i="14"/>
  <c r="Y15" i="14" s="1"/>
  <c r="X16" i="14"/>
  <c r="X17" i="14"/>
  <c r="Y17" i="14" s="1"/>
  <c r="X18" i="14"/>
  <c r="Y18" i="14" s="1"/>
  <c r="X19" i="14"/>
  <c r="Y19" i="14" s="1"/>
  <c r="X20" i="14"/>
  <c r="Y20" i="14" s="1"/>
  <c r="X21" i="14"/>
  <c r="Y21" i="14" s="1"/>
  <c r="X22" i="14"/>
  <c r="X23" i="14"/>
  <c r="Y23" i="14" s="1"/>
  <c r="X24" i="14"/>
  <c r="X25" i="14"/>
  <c r="Y25" i="14" s="1"/>
  <c r="X26" i="14"/>
  <c r="Y26" i="14" s="1"/>
  <c r="X27" i="14"/>
  <c r="Y27" i="14" s="1"/>
  <c r="X28" i="14"/>
  <c r="Y28" i="14" s="1"/>
  <c r="X29" i="14"/>
  <c r="Y29" i="14" s="1"/>
  <c r="X30" i="14"/>
  <c r="X31" i="14"/>
  <c r="Y31" i="14" s="1"/>
  <c r="X32" i="14"/>
  <c r="Y32" i="14" s="1"/>
  <c r="X33" i="14"/>
  <c r="Y33" i="14" s="1"/>
  <c r="X34" i="14"/>
  <c r="Y34" i="14" s="1"/>
  <c r="X35" i="14"/>
  <c r="Y35" i="14" s="1"/>
  <c r="X36" i="14"/>
  <c r="X37" i="14"/>
  <c r="Y37" i="14" s="1"/>
  <c r="X38" i="14"/>
  <c r="Y38" i="14" s="1"/>
  <c r="X39" i="14"/>
  <c r="Y39" i="14" s="1"/>
  <c r="X40" i="14"/>
  <c r="Y40" i="14" s="1"/>
  <c r="X41" i="14"/>
  <c r="Y41" i="14" s="1"/>
  <c r="X42" i="14"/>
  <c r="Y42" i="14" s="1"/>
  <c r="X43" i="14"/>
  <c r="Y43" i="14" s="1"/>
  <c r="X44" i="14"/>
  <c r="Y44" i="14" s="1"/>
  <c r="X45" i="14"/>
  <c r="Y45" i="14" s="1"/>
  <c r="X46" i="14"/>
  <c r="Y46" i="14" s="1"/>
  <c r="X47" i="14"/>
  <c r="Y47" i="14" s="1"/>
  <c r="X48" i="14"/>
  <c r="X49" i="14"/>
  <c r="Y49" i="14" s="1"/>
  <c r="X50" i="14"/>
  <c r="Y50" i="14" s="1"/>
  <c r="X51" i="14"/>
  <c r="Y51" i="14" s="1"/>
  <c r="X52" i="14"/>
  <c r="Y52" i="14" s="1"/>
  <c r="X53" i="14"/>
  <c r="Y53" i="14" s="1"/>
  <c r="X54" i="14"/>
  <c r="Y54" i="14" s="1"/>
  <c r="X55" i="14"/>
  <c r="Y55" i="14" s="1"/>
  <c r="X56" i="14"/>
  <c r="X57" i="14"/>
  <c r="Y57" i="14" s="1"/>
  <c r="X58" i="14"/>
  <c r="Y58" i="14" s="1"/>
  <c r="Z58" i="14" s="1"/>
  <c r="X59" i="14"/>
  <c r="Y59" i="14" s="1"/>
  <c r="X60" i="14"/>
  <c r="X61" i="14"/>
  <c r="Y61" i="14" s="1"/>
  <c r="Z61" i="14" s="1"/>
  <c r="X62" i="14"/>
  <c r="Y62" i="14" s="1"/>
  <c r="X63" i="14"/>
  <c r="Y63" i="14" s="1"/>
  <c r="X64" i="14"/>
  <c r="X65" i="14"/>
  <c r="Y65" i="14" s="1"/>
  <c r="X66" i="14"/>
  <c r="Y66" i="14" s="1"/>
  <c r="Z66" i="14" s="1"/>
  <c r="AA7" i="14"/>
  <c r="AK13" i="14"/>
  <c r="AK62" i="14"/>
  <c r="AH36" i="14"/>
  <c r="AH56" i="14"/>
  <c r="AI56" i="14" s="1"/>
  <c r="AH60" i="14"/>
  <c r="AH61" i="14"/>
  <c r="AH62" i="14"/>
  <c r="AH64" i="14"/>
  <c r="AI64" i="14" s="1"/>
  <c r="AF16" i="14"/>
  <c r="AE56" i="14"/>
  <c r="AB11" i="14"/>
  <c r="AB51" i="14"/>
  <c r="AB60" i="14"/>
  <c r="AB63" i="14"/>
  <c r="Y24" i="14"/>
  <c r="Y36" i="14"/>
  <c r="Y56" i="14"/>
  <c r="Y60" i="14"/>
  <c r="Y64" i="14"/>
  <c r="Z64" i="14" s="1"/>
  <c r="X7" i="14"/>
  <c r="Y7" i="14" s="1"/>
  <c r="AA7" i="10"/>
  <c r="AB7" i="10" s="1"/>
  <c r="AA8" i="10"/>
  <c r="AB8" i="10" s="1"/>
  <c r="AA9" i="10"/>
  <c r="AB9" i="10" s="1"/>
  <c r="AA10" i="10"/>
  <c r="AA11" i="10"/>
  <c r="AB11" i="10" s="1"/>
  <c r="AA12" i="10"/>
  <c r="AB12" i="10" s="1"/>
  <c r="AA13" i="10"/>
  <c r="AB13" i="10" s="1"/>
  <c r="AA14" i="10"/>
  <c r="AB14" i="10" s="1"/>
  <c r="AA15" i="10"/>
  <c r="AB15" i="10" s="1"/>
  <c r="AA16" i="10"/>
  <c r="AA17" i="10"/>
  <c r="AB17" i="10" s="1"/>
  <c r="AA18" i="10"/>
  <c r="AB18" i="10" s="1"/>
  <c r="AA19" i="10"/>
  <c r="AB19" i="10" s="1"/>
  <c r="AA20" i="10"/>
  <c r="AB20" i="10" s="1"/>
  <c r="AA21" i="10"/>
  <c r="AB21" i="10" s="1"/>
  <c r="AA22" i="10"/>
  <c r="AB22" i="10" s="1"/>
  <c r="AC22" i="10" s="1"/>
  <c r="AA23" i="10"/>
  <c r="AB23" i="10" s="1"/>
  <c r="AA24" i="10"/>
  <c r="AB24" i="10" s="1"/>
  <c r="AA25" i="10"/>
  <c r="AB25" i="10" s="1"/>
  <c r="AA26" i="10"/>
  <c r="AA27" i="10"/>
  <c r="AB27" i="10" s="1"/>
  <c r="AA28" i="10"/>
  <c r="AA29" i="10"/>
  <c r="AB29" i="10" s="1"/>
  <c r="AA30" i="10"/>
  <c r="AB30" i="10" s="1"/>
  <c r="AA31" i="10"/>
  <c r="AB31" i="10" s="1"/>
  <c r="AA32" i="10"/>
  <c r="AA33" i="10"/>
  <c r="AB33" i="10" s="1"/>
  <c r="AA34" i="10"/>
  <c r="AB34" i="10" s="1"/>
  <c r="AA35" i="10"/>
  <c r="AB35" i="10" s="1"/>
  <c r="AC35" i="10" s="1"/>
  <c r="AA36" i="10"/>
  <c r="AA37" i="10"/>
  <c r="AB37" i="10" s="1"/>
  <c r="AA38" i="10"/>
  <c r="AB38" i="10" s="1"/>
  <c r="AA39" i="10"/>
  <c r="AB39" i="10" s="1"/>
  <c r="AA40" i="10"/>
  <c r="AA41" i="10"/>
  <c r="AB41" i="10" s="1"/>
  <c r="AA42" i="10"/>
  <c r="AB42" i="10" s="1"/>
  <c r="AA43" i="10"/>
  <c r="AB43" i="10" s="1"/>
  <c r="AA44" i="10"/>
  <c r="AB44" i="10" s="1"/>
  <c r="AA45" i="10"/>
  <c r="AB45" i="10" s="1"/>
  <c r="AA46" i="10"/>
  <c r="AA47" i="10"/>
  <c r="AB47" i="10" s="1"/>
  <c r="AA48" i="10"/>
  <c r="AA49" i="10"/>
  <c r="AB49" i="10" s="1"/>
  <c r="AA50" i="10"/>
  <c r="AA51" i="10"/>
  <c r="AB51" i="10" s="1"/>
  <c r="AA52" i="10"/>
  <c r="AB52" i="10" s="1"/>
  <c r="AA53" i="10"/>
  <c r="AB53" i="10" s="1"/>
  <c r="AA54" i="10"/>
  <c r="AB54" i="10" s="1"/>
  <c r="AA55" i="10"/>
  <c r="AB55" i="10" s="1"/>
  <c r="AA56" i="10"/>
  <c r="AB56" i="10" s="1"/>
  <c r="AA57" i="10"/>
  <c r="AB57" i="10" s="1"/>
  <c r="AA58" i="10"/>
  <c r="AB58" i="10" s="1"/>
  <c r="AA59" i="10"/>
  <c r="AB59" i="10" s="1"/>
  <c r="AA60" i="10"/>
  <c r="AB60" i="10" s="1"/>
  <c r="AA61" i="10"/>
  <c r="AB61" i="10" s="1"/>
  <c r="AA62" i="10"/>
  <c r="AB62" i="10" s="1"/>
  <c r="AA63" i="10"/>
  <c r="AB63" i="10" s="1"/>
  <c r="AA64" i="10"/>
  <c r="AB64" i="10" s="1"/>
  <c r="AA65" i="10"/>
  <c r="AB65" i="10" s="1"/>
  <c r="X7" i="10"/>
  <c r="Y7" i="10" s="1"/>
  <c r="X8" i="10"/>
  <c r="Y8" i="10" s="1"/>
  <c r="X9" i="10"/>
  <c r="Y9" i="10" s="1"/>
  <c r="X10" i="10"/>
  <c r="X11" i="10"/>
  <c r="Y11" i="10" s="1"/>
  <c r="X12" i="10"/>
  <c r="Y12" i="10" s="1"/>
  <c r="X13" i="10"/>
  <c r="X14" i="10"/>
  <c r="Y14" i="10" s="1"/>
  <c r="X15" i="10"/>
  <c r="X16" i="10"/>
  <c r="Y16" i="10" s="1"/>
  <c r="X17" i="10"/>
  <c r="Y17" i="10" s="1"/>
  <c r="X18" i="10"/>
  <c r="Y18" i="10" s="1"/>
  <c r="X19" i="10"/>
  <c r="Y19" i="10" s="1"/>
  <c r="X20" i="10"/>
  <c r="Y20" i="10" s="1"/>
  <c r="X21" i="10"/>
  <c r="X22" i="10"/>
  <c r="Y22" i="10" s="1"/>
  <c r="X23" i="10"/>
  <c r="Y23" i="10" s="1"/>
  <c r="X24" i="10"/>
  <c r="Y24" i="10" s="1"/>
  <c r="X25" i="10"/>
  <c r="Y25" i="10" s="1"/>
  <c r="X26" i="10"/>
  <c r="Y26" i="10" s="1"/>
  <c r="X27" i="10"/>
  <c r="Y27" i="10" s="1"/>
  <c r="X28" i="10"/>
  <c r="Y28" i="10" s="1"/>
  <c r="X29" i="10"/>
  <c r="Y29" i="10" s="1"/>
  <c r="X30" i="10"/>
  <c r="Y30" i="10" s="1"/>
  <c r="X31" i="10"/>
  <c r="X32" i="10"/>
  <c r="Y32" i="10" s="1"/>
  <c r="X33" i="10"/>
  <c r="Y33" i="10" s="1"/>
  <c r="X34" i="10"/>
  <c r="Y34" i="10" s="1"/>
  <c r="X35" i="10"/>
  <c r="Y35" i="10" s="1"/>
  <c r="X36" i="10"/>
  <c r="Y36" i="10" s="1"/>
  <c r="X37" i="10"/>
  <c r="X38" i="10"/>
  <c r="Y38" i="10" s="1"/>
  <c r="X39" i="10"/>
  <c r="Y39" i="10" s="1"/>
  <c r="X40" i="10"/>
  <c r="Y40" i="10" s="1"/>
  <c r="X41" i="10"/>
  <c r="Y41" i="10" s="1"/>
  <c r="X42" i="10"/>
  <c r="Y42" i="10" s="1"/>
  <c r="X43" i="10"/>
  <c r="X44" i="10"/>
  <c r="Y44" i="10" s="1"/>
  <c r="X45" i="10"/>
  <c r="X46" i="10"/>
  <c r="Y46" i="10" s="1"/>
  <c r="X47" i="10"/>
  <c r="Y47" i="10" s="1"/>
  <c r="X48" i="10"/>
  <c r="Y48" i="10" s="1"/>
  <c r="X49" i="10"/>
  <c r="Y49" i="10" s="1"/>
  <c r="X50" i="10"/>
  <c r="Y50" i="10" s="1"/>
  <c r="X51" i="10"/>
  <c r="Y51" i="10" s="1"/>
  <c r="X52" i="10"/>
  <c r="Y52" i="10" s="1"/>
  <c r="X53" i="10"/>
  <c r="X54" i="10"/>
  <c r="Y54" i="10" s="1"/>
  <c r="X55" i="10"/>
  <c r="Y55" i="10" s="1"/>
  <c r="X56" i="10"/>
  <c r="Y56" i="10" s="1"/>
  <c r="X57" i="10"/>
  <c r="Y57" i="10" s="1"/>
  <c r="X58" i="10"/>
  <c r="Y58" i="10" s="1"/>
  <c r="X59" i="10"/>
  <c r="Y59" i="10" s="1"/>
  <c r="X60" i="10"/>
  <c r="Y60" i="10" s="1"/>
  <c r="X61" i="10"/>
  <c r="Y61" i="10" s="1"/>
  <c r="X62" i="10"/>
  <c r="Y62" i="10" s="1"/>
  <c r="X63" i="10"/>
  <c r="Y63" i="10" s="1"/>
  <c r="X64" i="10"/>
  <c r="Y64" i="10" s="1"/>
  <c r="X65" i="10"/>
  <c r="Y65" i="10" s="1"/>
  <c r="U7" i="10"/>
  <c r="U8" i="10"/>
  <c r="V8" i="10" s="1"/>
  <c r="U9" i="10"/>
  <c r="V9" i="10" s="1"/>
  <c r="U10" i="10"/>
  <c r="V10" i="10" s="1"/>
  <c r="U11" i="10"/>
  <c r="V11" i="10" s="1"/>
  <c r="U12" i="10"/>
  <c r="U13" i="10"/>
  <c r="V13" i="10" s="1"/>
  <c r="U14" i="10"/>
  <c r="V14" i="10" s="1"/>
  <c r="U15" i="10"/>
  <c r="V15" i="10" s="1"/>
  <c r="U16" i="10"/>
  <c r="U17" i="10"/>
  <c r="V17" i="10" s="1"/>
  <c r="U18" i="10"/>
  <c r="U19" i="10"/>
  <c r="V19" i="10" s="1"/>
  <c r="U20" i="10"/>
  <c r="V20" i="10" s="1"/>
  <c r="U21" i="10"/>
  <c r="V21" i="10" s="1"/>
  <c r="U22" i="10"/>
  <c r="V22" i="10" s="1"/>
  <c r="U23" i="10"/>
  <c r="V23" i="10" s="1"/>
  <c r="U24" i="10"/>
  <c r="U25" i="10"/>
  <c r="V25" i="10" s="1"/>
  <c r="U26" i="10"/>
  <c r="V26" i="10" s="1"/>
  <c r="U27" i="10"/>
  <c r="V27" i="10" s="1"/>
  <c r="U28" i="10"/>
  <c r="U29" i="10"/>
  <c r="V29" i="10" s="1"/>
  <c r="U30" i="10"/>
  <c r="V30" i="10" s="1"/>
  <c r="W30" i="10" s="1"/>
  <c r="U31" i="10"/>
  <c r="U32" i="10"/>
  <c r="V32" i="10" s="1"/>
  <c r="U33" i="10"/>
  <c r="V33" i="10" s="1"/>
  <c r="U34" i="10"/>
  <c r="V34" i="10" s="1"/>
  <c r="U35" i="10"/>
  <c r="V35" i="10" s="1"/>
  <c r="U36" i="10"/>
  <c r="V36" i="10" s="1"/>
  <c r="U37" i="10"/>
  <c r="U38" i="10"/>
  <c r="V38" i="10" s="1"/>
  <c r="U39" i="10"/>
  <c r="V39" i="10" s="1"/>
  <c r="U40" i="10"/>
  <c r="U41" i="10"/>
  <c r="V41" i="10" s="1"/>
  <c r="U42" i="10"/>
  <c r="U43" i="10"/>
  <c r="V43" i="10" s="1"/>
  <c r="U44" i="10"/>
  <c r="V44" i="10" s="1"/>
  <c r="U45" i="10"/>
  <c r="U46" i="10"/>
  <c r="U47" i="10"/>
  <c r="U48" i="10"/>
  <c r="V48" i="10" s="1"/>
  <c r="U49" i="10"/>
  <c r="V49" i="10" s="1"/>
  <c r="U50" i="10"/>
  <c r="V50" i="10" s="1"/>
  <c r="U51" i="10"/>
  <c r="U52" i="10"/>
  <c r="U53" i="10"/>
  <c r="V53" i="10" s="1"/>
  <c r="U54" i="10"/>
  <c r="V54" i="10" s="1"/>
  <c r="U55" i="10"/>
  <c r="V55" i="10" s="1"/>
  <c r="U56" i="10"/>
  <c r="V56" i="10" s="1"/>
  <c r="U57" i="10"/>
  <c r="U58" i="10"/>
  <c r="U59" i="10"/>
  <c r="U60" i="10"/>
  <c r="U61" i="10"/>
  <c r="V61" i="10" s="1"/>
  <c r="U62" i="10"/>
  <c r="V62" i="10" s="1"/>
  <c r="U63" i="10"/>
  <c r="U64" i="10"/>
  <c r="V64" i="10" s="1"/>
  <c r="U65" i="10"/>
  <c r="AA6" i="10"/>
  <c r="AB6" i="10" s="1"/>
  <c r="X6" i="10"/>
  <c r="Y6" i="10" s="1"/>
  <c r="U6" i="10"/>
  <c r="V6" i="10" s="1"/>
  <c r="O6" i="10"/>
  <c r="O7" i="10"/>
  <c r="Q12" i="10"/>
  <c r="C7" i="10"/>
  <c r="D7" i="10"/>
  <c r="E7" i="10"/>
  <c r="C8" i="10"/>
  <c r="D8" i="10"/>
  <c r="E8" i="10"/>
  <c r="C9" i="10"/>
  <c r="D9" i="10"/>
  <c r="E9" i="10"/>
  <c r="C10" i="10"/>
  <c r="D10" i="10"/>
  <c r="E10" i="10"/>
  <c r="C11" i="10"/>
  <c r="D11" i="10"/>
  <c r="E11" i="10"/>
  <c r="C12" i="10"/>
  <c r="D12" i="10"/>
  <c r="E12" i="10"/>
  <c r="C13" i="10"/>
  <c r="D13" i="10"/>
  <c r="E13" i="10"/>
  <c r="C14" i="10"/>
  <c r="D14" i="10"/>
  <c r="E14" i="10"/>
  <c r="C15" i="10"/>
  <c r="D15" i="10"/>
  <c r="E15" i="10"/>
  <c r="C16" i="10"/>
  <c r="D16" i="10"/>
  <c r="E16" i="10"/>
  <c r="C17" i="10"/>
  <c r="D17" i="10"/>
  <c r="E17" i="10"/>
  <c r="C18" i="10"/>
  <c r="D18" i="10"/>
  <c r="E18" i="10"/>
  <c r="C19" i="10"/>
  <c r="D19" i="10"/>
  <c r="E19" i="10"/>
  <c r="C20" i="10"/>
  <c r="D20" i="10"/>
  <c r="E20" i="10"/>
  <c r="C21" i="10"/>
  <c r="D21" i="10"/>
  <c r="E21" i="10"/>
  <c r="C22" i="10"/>
  <c r="D22" i="10"/>
  <c r="E22" i="10"/>
  <c r="C23" i="10"/>
  <c r="D23" i="10"/>
  <c r="E23" i="10"/>
  <c r="C24" i="10"/>
  <c r="D24" i="10"/>
  <c r="E24" i="10"/>
  <c r="C25" i="10"/>
  <c r="D25" i="10"/>
  <c r="E25" i="10"/>
  <c r="C26" i="10"/>
  <c r="D26" i="10"/>
  <c r="E26" i="10"/>
  <c r="C27" i="10"/>
  <c r="D27" i="10"/>
  <c r="E27" i="10"/>
  <c r="C28" i="10"/>
  <c r="D28" i="10"/>
  <c r="E28" i="10"/>
  <c r="C29" i="10"/>
  <c r="D29" i="10"/>
  <c r="E29" i="10"/>
  <c r="C30" i="10"/>
  <c r="D30" i="10"/>
  <c r="E30" i="10"/>
  <c r="C31" i="10"/>
  <c r="D31" i="10"/>
  <c r="E31" i="10"/>
  <c r="C32" i="10"/>
  <c r="D32" i="10"/>
  <c r="E32" i="10"/>
  <c r="C33" i="10"/>
  <c r="D33" i="10"/>
  <c r="E33" i="10"/>
  <c r="C34" i="10"/>
  <c r="D34" i="10"/>
  <c r="E34" i="10"/>
  <c r="C35" i="10"/>
  <c r="D35" i="10"/>
  <c r="E35" i="10"/>
  <c r="C36" i="10"/>
  <c r="D36" i="10"/>
  <c r="E36" i="10"/>
  <c r="C37" i="10"/>
  <c r="D37" i="10"/>
  <c r="E37" i="10"/>
  <c r="C38" i="10"/>
  <c r="D38" i="10"/>
  <c r="E38" i="10"/>
  <c r="C39" i="10"/>
  <c r="D39" i="10"/>
  <c r="E39" i="10"/>
  <c r="C40" i="10"/>
  <c r="D40" i="10"/>
  <c r="E40" i="10"/>
  <c r="C41" i="10"/>
  <c r="D41" i="10"/>
  <c r="E41" i="10"/>
  <c r="C42" i="10"/>
  <c r="D42" i="10"/>
  <c r="E42" i="10"/>
  <c r="C43" i="10"/>
  <c r="D43" i="10"/>
  <c r="E43" i="10"/>
  <c r="C44" i="10"/>
  <c r="D44" i="10"/>
  <c r="E44" i="10"/>
  <c r="C45" i="10"/>
  <c r="D45" i="10"/>
  <c r="E45" i="10"/>
  <c r="C46" i="10"/>
  <c r="D46" i="10"/>
  <c r="E46" i="10"/>
  <c r="C47" i="10"/>
  <c r="D47" i="10"/>
  <c r="E47" i="10"/>
  <c r="C48" i="10"/>
  <c r="D48" i="10"/>
  <c r="E48" i="10"/>
  <c r="C49" i="10"/>
  <c r="D49" i="10"/>
  <c r="E49" i="10"/>
  <c r="C50" i="10"/>
  <c r="D50" i="10"/>
  <c r="E50" i="10"/>
  <c r="C51" i="10"/>
  <c r="D51" i="10"/>
  <c r="E51" i="10"/>
  <c r="C52" i="10"/>
  <c r="D52" i="10"/>
  <c r="E52" i="10"/>
  <c r="C53" i="10"/>
  <c r="D53" i="10"/>
  <c r="E53" i="10"/>
  <c r="C54" i="10"/>
  <c r="D54" i="10"/>
  <c r="E54" i="10"/>
  <c r="C55" i="10"/>
  <c r="D55" i="10"/>
  <c r="E55" i="10"/>
  <c r="C56" i="10"/>
  <c r="D56" i="10"/>
  <c r="E56" i="10"/>
  <c r="C57" i="10"/>
  <c r="D57" i="10"/>
  <c r="E57" i="10"/>
  <c r="C58" i="10"/>
  <c r="D58" i="10"/>
  <c r="E58" i="10"/>
  <c r="C59" i="10"/>
  <c r="D59" i="10"/>
  <c r="E59" i="10"/>
  <c r="C60" i="10"/>
  <c r="D60" i="10"/>
  <c r="E60" i="10"/>
  <c r="C61" i="10"/>
  <c r="D61" i="10"/>
  <c r="E61" i="10"/>
  <c r="C62" i="10"/>
  <c r="D62" i="10"/>
  <c r="E62" i="10"/>
  <c r="C63" i="10"/>
  <c r="D63" i="10"/>
  <c r="E63" i="10"/>
  <c r="C64" i="10"/>
  <c r="D64" i="10"/>
  <c r="E64" i="10"/>
  <c r="C65" i="10"/>
  <c r="D65" i="10"/>
  <c r="E65" i="10"/>
  <c r="O18" i="10"/>
  <c r="J18" i="10"/>
  <c r="Q7" i="10"/>
  <c r="R7" i="10" s="1"/>
  <c r="S7" i="10" s="1"/>
  <c r="Q8" i="10"/>
  <c r="R8" i="10" s="1"/>
  <c r="S8" i="10" s="1"/>
  <c r="Q9" i="10"/>
  <c r="R9" i="10" s="1"/>
  <c r="S9" i="10" s="1"/>
  <c r="Q10" i="10"/>
  <c r="R10" i="10" s="1"/>
  <c r="S10" i="10" s="1"/>
  <c r="Q11" i="10"/>
  <c r="R11" i="10" s="1"/>
  <c r="S11" i="10" s="1"/>
  <c r="Q13" i="10"/>
  <c r="R13" i="10" s="1"/>
  <c r="S13" i="10" s="1"/>
  <c r="Q14" i="10"/>
  <c r="R14" i="10" s="1"/>
  <c r="S14" i="10" s="1"/>
  <c r="Q15" i="10"/>
  <c r="R15" i="10" s="1"/>
  <c r="S15" i="10" s="1"/>
  <c r="Q16" i="10"/>
  <c r="R16" i="10" s="1"/>
  <c r="S16" i="10" s="1"/>
  <c r="Q17" i="10"/>
  <c r="R17" i="10" s="1"/>
  <c r="S17" i="10" s="1"/>
  <c r="Q18" i="10"/>
  <c r="R18" i="10" s="1"/>
  <c r="S18" i="10" s="1"/>
  <c r="Q19" i="10"/>
  <c r="R19" i="10" s="1"/>
  <c r="S19" i="10" s="1"/>
  <c r="Q20" i="10"/>
  <c r="R20" i="10" s="1"/>
  <c r="S20" i="10" s="1"/>
  <c r="Q21" i="10"/>
  <c r="R21" i="10" s="1"/>
  <c r="S21" i="10" s="1"/>
  <c r="Q22" i="10"/>
  <c r="R22" i="10" s="1"/>
  <c r="S22" i="10" s="1"/>
  <c r="Q23" i="10"/>
  <c r="R23" i="10" s="1"/>
  <c r="S23" i="10" s="1"/>
  <c r="Q24" i="10"/>
  <c r="R24" i="10" s="1"/>
  <c r="S24" i="10" s="1"/>
  <c r="Q25" i="10"/>
  <c r="R25" i="10" s="1"/>
  <c r="S25" i="10" s="1"/>
  <c r="Q26" i="10"/>
  <c r="R26" i="10" s="1"/>
  <c r="S26" i="10" s="1"/>
  <c r="Q27" i="10"/>
  <c r="R27" i="10" s="1"/>
  <c r="S27" i="10" s="1"/>
  <c r="Q28" i="10"/>
  <c r="R28" i="10" s="1"/>
  <c r="S28" i="10" s="1"/>
  <c r="Q29" i="10"/>
  <c r="R29" i="10" s="1"/>
  <c r="S29" i="10" s="1"/>
  <c r="Q30" i="10"/>
  <c r="R30" i="10" s="1"/>
  <c r="S30" i="10" s="1"/>
  <c r="Q31" i="10"/>
  <c r="R31" i="10" s="1"/>
  <c r="S31" i="10" s="1"/>
  <c r="Q32" i="10"/>
  <c r="R32" i="10" s="1"/>
  <c r="S32" i="10" s="1"/>
  <c r="Q33" i="10"/>
  <c r="R33" i="10" s="1"/>
  <c r="S33" i="10" s="1"/>
  <c r="Q34" i="10"/>
  <c r="R34" i="10" s="1"/>
  <c r="S34" i="10" s="1"/>
  <c r="Q35" i="10"/>
  <c r="R35" i="10" s="1"/>
  <c r="S35" i="10" s="1"/>
  <c r="Q36" i="10"/>
  <c r="R36" i="10" s="1"/>
  <c r="S36" i="10" s="1"/>
  <c r="Q37" i="10"/>
  <c r="R37" i="10" s="1"/>
  <c r="S37" i="10" s="1"/>
  <c r="Q38" i="10"/>
  <c r="R38" i="10" s="1"/>
  <c r="S38" i="10" s="1"/>
  <c r="Q39" i="10"/>
  <c r="R39" i="10" s="1"/>
  <c r="S39" i="10" s="1"/>
  <c r="Q40" i="10"/>
  <c r="R40" i="10" s="1"/>
  <c r="S40" i="10" s="1"/>
  <c r="Q41" i="10"/>
  <c r="R41" i="10" s="1"/>
  <c r="S41" i="10" s="1"/>
  <c r="Q42" i="10"/>
  <c r="R42" i="10" s="1"/>
  <c r="S42" i="10" s="1"/>
  <c r="Q43" i="10"/>
  <c r="R43" i="10" s="1"/>
  <c r="S43" i="10" s="1"/>
  <c r="Q44" i="10"/>
  <c r="R44" i="10" s="1"/>
  <c r="S44" i="10" s="1"/>
  <c r="Q45" i="10"/>
  <c r="R45" i="10" s="1"/>
  <c r="S45" i="10" s="1"/>
  <c r="Q46" i="10"/>
  <c r="R46" i="10" s="1"/>
  <c r="S46" i="10" s="1"/>
  <c r="Q47" i="10"/>
  <c r="R47" i="10" s="1"/>
  <c r="S47" i="10" s="1"/>
  <c r="Q48" i="10"/>
  <c r="R48" i="10" s="1"/>
  <c r="S48" i="10" s="1"/>
  <c r="Q49" i="10"/>
  <c r="R49" i="10" s="1"/>
  <c r="S49" i="10" s="1"/>
  <c r="Q50" i="10"/>
  <c r="R50" i="10" s="1"/>
  <c r="S50" i="10" s="1"/>
  <c r="Q51" i="10"/>
  <c r="R51" i="10" s="1"/>
  <c r="S51" i="10" s="1"/>
  <c r="Q52" i="10"/>
  <c r="R52" i="10" s="1"/>
  <c r="S52" i="10" s="1"/>
  <c r="Q53" i="10"/>
  <c r="R53" i="10"/>
  <c r="S53" i="10" s="1"/>
  <c r="Q54" i="10"/>
  <c r="R54" i="10" s="1"/>
  <c r="S54" i="10" s="1"/>
  <c r="Q55" i="10"/>
  <c r="R55" i="10" s="1"/>
  <c r="S55" i="10" s="1"/>
  <c r="Q56" i="10"/>
  <c r="R56" i="10" s="1"/>
  <c r="S56" i="10" s="1"/>
  <c r="Q57" i="10"/>
  <c r="R57" i="10" s="1"/>
  <c r="S57" i="10" s="1"/>
  <c r="Q58" i="10"/>
  <c r="R58" i="10" s="1"/>
  <c r="S58" i="10" s="1"/>
  <c r="Q59" i="10"/>
  <c r="R59" i="10"/>
  <c r="S59" i="10" s="1"/>
  <c r="Q60" i="10"/>
  <c r="R60" i="10" s="1"/>
  <c r="S60" i="10" s="1"/>
  <c r="Q61" i="10"/>
  <c r="R61" i="10" s="1"/>
  <c r="S61" i="10" s="1"/>
  <c r="Q62" i="10"/>
  <c r="R62" i="10" s="1"/>
  <c r="S62" i="10" s="1"/>
  <c r="Q63" i="10"/>
  <c r="R63" i="10" s="1"/>
  <c r="S63" i="10" s="1"/>
  <c r="Q64" i="10"/>
  <c r="R64" i="10" s="1"/>
  <c r="S64" i="10" s="1"/>
  <c r="Q65" i="10"/>
  <c r="R65" i="10" s="1"/>
  <c r="S65" i="10" s="1"/>
  <c r="Q6" i="10"/>
  <c r="R6" i="10" s="1"/>
  <c r="S6" i="10" s="1"/>
  <c r="U8" i="14"/>
  <c r="U7" i="14"/>
  <c r="V7" i="14" s="1"/>
  <c r="O8" i="10"/>
  <c r="O9" i="10"/>
  <c r="O10" i="10"/>
  <c r="O11" i="10"/>
  <c r="O12" i="10"/>
  <c r="O13" i="10"/>
  <c r="O14" i="10"/>
  <c r="O15" i="10"/>
  <c r="O16" i="10"/>
  <c r="O17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J6" i="10"/>
  <c r="J8" i="10"/>
  <c r="J9" i="10"/>
  <c r="J10" i="10"/>
  <c r="J11" i="10"/>
  <c r="J12" i="10"/>
  <c r="J13" i="10"/>
  <c r="J14" i="10"/>
  <c r="J15" i="10"/>
  <c r="J16" i="10"/>
  <c r="J17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L7" i="14"/>
  <c r="R12" i="10"/>
  <c r="S12" i="10" s="1"/>
  <c r="AX16" i="11"/>
  <c r="BA34" i="11"/>
  <c r="BA38" i="11"/>
  <c r="AR58" i="11"/>
  <c r="AX60" i="11"/>
  <c r="AF61" i="11"/>
  <c r="AF63" i="11"/>
  <c r="AO64" i="11"/>
  <c r="AX64" i="11"/>
  <c r="AA7" i="11"/>
  <c r="AL59" i="11"/>
  <c r="BA27" i="11"/>
  <c r="BA9" i="11"/>
  <c r="BA19" i="11"/>
  <c r="AX20" i="11"/>
  <c r="BA11" i="11"/>
  <c r="BA30" i="11"/>
  <c r="BA15" i="11"/>
  <c r="BA47" i="11"/>
  <c r="AO43" i="11"/>
  <c r="AR34" i="11"/>
  <c r="BA26" i="11"/>
  <c r="BA23" i="11"/>
  <c r="BA22" i="11"/>
  <c r="BA18" i="11"/>
  <c r="BA14" i="11"/>
  <c r="AX12" i="11"/>
  <c r="AX8" i="11"/>
  <c r="BA46" i="11"/>
  <c r="AX44" i="11"/>
  <c r="AL44" i="11"/>
  <c r="AX40" i="11"/>
  <c r="BA53" i="11"/>
  <c r="BA51" i="11"/>
  <c r="BA50" i="11"/>
  <c r="BA49" i="11"/>
  <c r="BA42" i="11"/>
  <c r="AF42" i="11"/>
  <c r="BA39" i="11"/>
  <c r="AO34" i="11"/>
  <c r="AL25" i="11"/>
  <c r="AO11" i="11"/>
  <c r="AU25" i="11"/>
  <c r="AF56" i="11"/>
  <c r="AX52" i="11"/>
  <c r="AX48" i="11"/>
  <c r="BA43" i="11"/>
  <c r="BA35" i="11"/>
  <c r="BA31" i="11"/>
  <c r="BA29" i="11"/>
  <c r="AL24" i="11"/>
  <c r="AI23" i="11"/>
  <c r="AF28" i="11"/>
  <c r="BA10" i="11"/>
  <c r="AL48" i="11"/>
  <c r="AI11" i="11"/>
  <c r="AI62" i="11"/>
  <c r="AX59" i="11"/>
  <c r="AI57" i="11"/>
  <c r="AX56" i="11"/>
  <c r="AI56" i="11"/>
  <c r="BA63" i="11"/>
  <c r="BA59" i="11"/>
  <c r="BA58" i="11"/>
  <c r="BA54" i="11"/>
  <c r="BA62" i="11"/>
  <c r="AU65" i="11"/>
  <c r="AU61" i="11"/>
  <c r="AU57" i="11"/>
  <c r="AU53" i="11"/>
  <c r="AU51" i="11"/>
  <c r="AU49" i="11"/>
  <c r="AU45" i="11"/>
  <c r="AI45" i="11"/>
  <c r="AU41" i="11"/>
  <c r="AX36" i="11"/>
  <c r="AF24" i="11"/>
  <c r="AU37" i="11"/>
  <c r="AU33" i="11"/>
  <c r="AI31" i="11"/>
  <c r="AU29" i="11"/>
  <c r="AI29" i="11"/>
  <c r="AX28" i="11"/>
  <c r="AU13" i="11"/>
  <c r="AU9" i="11"/>
  <c r="AU21" i="11"/>
  <c r="AU20" i="11"/>
  <c r="AI19" i="11"/>
  <c r="AU17" i="11"/>
  <c r="AU8" i="11"/>
  <c r="AR22" i="11"/>
  <c r="AF42" i="14"/>
  <c r="AI51" i="14"/>
  <c r="AF54" i="14"/>
  <c r="AF58" i="14"/>
  <c r="AI60" i="14"/>
  <c r="AF64" i="14"/>
  <c r="AC14" i="14"/>
  <c r="AC18" i="14"/>
  <c r="AC7" i="10"/>
  <c r="AC58" i="10"/>
  <c r="AC63" i="10"/>
  <c r="AF66" i="14"/>
  <c r="AL59" i="14"/>
  <c r="AL64" i="14"/>
  <c r="AF62" i="14"/>
  <c r="AI59" i="14"/>
  <c r="AC63" i="14"/>
  <c r="AL63" i="14"/>
  <c r="AI58" i="14"/>
  <c r="AL39" i="14"/>
  <c r="AI26" i="14"/>
  <c r="AC27" i="14"/>
  <c r="AF25" i="14"/>
  <c r="AI22" i="14"/>
  <c r="AL19" i="14"/>
  <c r="AL11" i="14"/>
  <c r="AI44" i="14"/>
  <c r="AI36" i="14"/>
  <c r="AI65" i="14"/>
  <c r="AI40" i="14"/>
  <c r="AL13" i="14"/>
  <c r="AL66" i="14"/>
  <c r="AL62" i="14"/>
  <c r="AI61" i="14"/>
  <c r="AF60" i="14"/>
  <c r="AF56" i="14"/>
  <c r="AF52" i="14"/>
  <c r="AI45" i="14"/>
  <c r="AF44" i="14"/>
  <c r="AF40" i="14"/>
  <c r="AL34" i="14"/>
  <c r="AL26" i="14"/>
  <c r="AI25" i="14"/>
  <c r="AI9" i="14"/>
  <c r="AC60" i="14"/>
  <c r="AC57" i="14"/>
  <c r="AC41" i="14"/>
  <c r="AC25" i="14"/>
  <c r="AC21" i="14"/>
  <c r="AC56" i="14"/>
  <c r="AC48" i="14"/>
  <c r="AC36" i="14"/>
  <c r="AC20" i="14"/>
  <c r="AC8" i="14"/>
  <c r="Z40" i="10"/>
  <c r="Z38" i="10"/>
  <c r="Z55" i="14"/>
  <c r="Z56" i="14"/>
  <c r="Z24" i="14"/>
  <c r="Z20" i="14"/>
  <c r="Z65" i="14"/>
  <c r="Z29" i="14"/>
  <c r="Z21" i="14"/>
  <c r="Z9" i="14"/>
  <c r="Z34" i="10"/>
  <c r="AC31" i="10"/>
  <c r="Z26" i="10"/>
  <c r="AC23" i="10"/>
  <c r="AC15" i="10"/>
  <c r="Z9" i="10"/>
  <c r="AC62" i="10"/>
  <c r="Z62" i="10"/>
  <c r="AC59" i="10"/>
  <c r="Z54" i="10"/>
  <c r="AC47" i="10"/>
  <c r="Z42" i="10"/>
  <c r="Z58" i="10"/>
  <c r="AC55" i="10"/>
  <c r="Z50" i="10"/>
  <c r="Z52" i="10"/>
  <c r="Z44" i="10"/>
  <c r="AC21" i="10"/>
  <c r="AC17" i="10"/>
  <c r="U1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C9" i="14"/>
  <c r="D9" i="14"/>
  <c r="E9" i="14"/>
  <c r="C10" i="14"/>
  <c r="D10" i="14"/>
  <c r="E10" i="14"/>
  <c r="C11" i="14"/>
  <c r="D11" i="14"/>
  <c r="E11" i="14"/>
  <c r="C12" i="14"/>
  <c r="D12" i="14"/>
  <c r="E12" i="14"/>
  <c r="C13" i="14"/>
  <c r="D13" i="14"/>
  <c r="E13" i="14"/>
  <c r="C14" i="14"/>
  <c r="D14" i="14"/>
  <c r="E14" i="14"/>
  <c r="C15" i="14"/>
  <c r="D15" i="14"/>
  <c r="E15" i="14"/>
  <c r="C16" i="14"/>
  <c r="D16" i="14"/>
  <c r="E16" i="14"/>
  <c r="C17" i="14"/>
  <c r="D17" i="14"/>
  <c r="E17" i="14"/>
  <c r="C18" i="14"/>
  <c r="D18" i="14"/>
  <c r="E18" i="14"/>
  <c r="C19" i="14"/>
  <c r="D19" i="14"/>
  <c r="E19" i="14"/>
  <c r="C20" i="14"/>
  <c r="D20" i="14"/>
  <c r="E20" i="14"/>
  <c r="C21" i="14"/>
  <c r="D21" i="14"/>
  <c r="E21" i="14"/>
  <c r="C22" i="14"/>
  <c r="D22" i="14"/>
  <c r="E22" i="14"/>
  <c r="C23" i="14"/>
  <c r="D23" i="14"/>
  <c r="E23" i="14"/>
  <c r="C24" i="14"/>
  <c r="D24" i="14"/>
  <c r="E24" i="14"/>
  <c r="C25" i="14"/>
  <c r="D25" i="14"/>
  <c r="E25" i="14"/>
  <c r="C26" i="14"/>
  <c r="D26" i="14"/>
  <c r="E26" i="14"/>
  <c r="C27" i="14"/>
  <c r="D27" i="14"/>
  <c r="E27" i="14"/>
  <c r="C28" i="14"/>
  <c r="D28" i="14"/>
  <c r="E28" i="14"/>
  <c r="C29" i="14"/>
  <c r="D29" i="14"/>
  <c r="E29" i="14"/>
  <c r="C30" i="14"/>
  <c r="D30" i="14"/>
  <c r="E30" i="14"/>
  <c r="C31" i="14"/>
  <c r="D31" i="14"/>
  <c r="E31" i="14"/>
  <c r="C32" i="14"/>
  <c r="D32" i="14"/>
  <c r="E32" i="14"/>
  <c r="C33" i="14"/>
  <c r="D33" i="14"/>
  <c r="E33" i="14"/>
  <c r="C34" i="14"/>
  <c r="D34" i="14"/>
  <c r="E34" i="14"/>
  <c r="C35" i="14"/>
  <c r="D35" i="14"/>
  <c r="E35" i="14"/>
  <c r="C36" i="14"/>
  <c r="D36" i="14"/>
  <c r="E36" i="14"/>
  <c r="C37" i="14"/>
  <c r="D37" i="14"/>
  <c r="E37" i="14"/>
  <c r="C38" i="14"/>
  <c r="D38" i="14"/>
  <c r="E38" i="14"/>
  <c r="C39" i="14"/>
  <c r="D39" i="14"/>
  <c r="E39" i="14"/>
  <c r="C40" i="14"/>
  <c r="D40" i="14"/>
  <c r="E40" i="14"/>
  <c r="C41" i="14"/>
  <c r="D41" i="14"/>
  <c r="E41" i="14"/>
  <c r="C42" i="14"/>
  <c r="D42" i="14"/>
  <c r="E42" i="14"/>
  <c r="C43" i="14"/>
  <c r="D43" i="14"/>
  <c r="E43" i="14"/>
  <c r="C44" i="14"/>
  <c r="D44" i="14"/>
  <c r="E44" i="14"/>
  <c r="C45" i="14"/>
  <c r="D45" i="14"/>
  <c r="E45" i="14"/>
  <c r="C46" i="14"/>
  <c r="D46" i="14"/>
  <c r="E46" i="14"/>
  <c r="C47" i="14"/>
  <c r="D47" i="14"/>
  <c r="E47" i="14"/>
  <c r="C48" i="14"/>
  <c r="D48" i="14"/>
  <c r="E48" i="14"/>
  <c r="C49" i="14"/>
  <c r="D49" i="14"/>
  <c r="E49" i="14"/>
  <c r="C50" i="14"/>
  <c r="D50" i="14"/>
  <c r="E50" i="14"/>
  <c r="C51" i="14"/>
  <c r="D51" i="14"/>
  <c r="E51" i="14"/>
  <c r="C52" i="14"/>
  <c r="D52" i="14"/>
  <c r="E52" i="14"/>
  <c r="C53" i="14"/>
  <c r="D53" i="14"/>
  <c r="E53" i="14"/>
  <c r="C54" i="14"/>
  <c r="D54" i="14"/>
  <c r="E54" i="14"/>
  <c r="C55" i="14"/>
  <c r="D55" i="14"/>
  <c r="E55" i="14"/>
  <c r="C56" i="14"/>
  <c r="D56" i="14"/>
  <c r="E56" i="14"/>
  <c r="C57" i="14"/>
  <c r="D57" i="14"/>
  <c r="E57" i="14"/>
  <c r="C58" i="14"/>
  <c r="D58" i="14"/>
  <c r="E58" i="14"/>
  <c r="C59" i="14"/>
  <c r="D59" i="14"/>
  <c r="E59" i="14"/>
  <c r="C60" i="14"/>
  <c r="D60" i="14"/>
  <c r="E60" i="14"/>
  <c r="C61" i="14"/>
  <c r="D61" i="14"/>
  <c r="E61" i="14"/>
  <c r="C62" i="14"/>
  <c r="D62" i="14"/>
  <c r="E62" i="14"/>
  <c r="C63" i="14"/>
  <c r="D63" i="14"/>
  <c r="E63" i="14"/>
  <c r="C64" i="14"/>
  <c r="D64" i="14"/>
  <c r="E64" i="14"/>
  <c r="C65" i="14"/>
  <c r="D65" i="14"/>
  <c r="E65" i="14"/>
  <c r="C66" i="14"/>
  <c r="D66" i="14"/>
  <c r="E66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8" i="14"/>
  <c r="B8" i="16"/>
  <c r="C8" i="16"/>
  <c r="AZ8" i="16" s="1"/>
  <c r="DD8" i="16" s="1"/>
  <c r="D8" i="16"/>
  <c r="B9" i="16"/>
  <c r="C9" i="16"/>
  <c r="AZ9" i="16" s="1"/>
  <c r="D9" i="16"/>
  <c r="B10" i="16"/>
  <c r="C10" i="16"/>
  <c r="D10" i="16"/>
  <c r="B11" i="16"/>
  <c r="C11" i="16"/>
  <c r="AZ11" i="16" s="1"/>
  <c r="D11" i="16"/>
  <c r="B12" i="16"/>
  <c r="C12" i="16"/>
  <c r="AZ12" i="16" s="1"/>
  <c r="DD12" i="16" s="1"/>
  <c r="D12" i="16"/>
  <c r="B13" i="16"/>
  <c r="C13" i="16"/>
  <c r="AZ13" i="16" s="1"/>
  <c r="DD13" i="16" s="1"/>
  <c r="D13" i="16"/>
  <c r="B14" i="16"/>
  <c r="C14" i="16"/>
  <c r="AZ14" i="16"/>
  <c r="DD14" i="16" s="1"/>
  <c r="D14" i="16"/>
  <c r="B15" i="16"/>
  <c r="C15" i="16"/>
  <c r="AZ15" i="16" s="1"/>
  <c r="D15" i="16"/>
  <c r="B16" i="16"/>
  <c r="C16" i="16"/>
  <c r="D16" i="16"/>
  <c r="B17" i="16"/>
  <c r="C17" i="16"/>
  <c r="D17" i="16"/>
  <c r="B18" i="16"/>
  <c r="C18" i="16"/>
  <c r="AZ18" i="16" s="1"/>
  <c r="DD18" i="16" s="1"/>
  <c r="D18" i="16"/>
  <c r="B19" i="16"/>
  <c r="C19" i="16"/>
  <c r="AZ19" i="16" s="1"/>
  <c r="DD19" i="16" s="1"/>
  <c r="D19" i="16"/>
  <c r="B20" i="16"/>
  <c r="C20" i="16"/>
  <c r="AZ20" i="16" s="1"/>
  <c r="DD20" i="16" s="1"/>
  <c r="D20" i="16"/>
  <c r="B21" i="16"/>
  <c r="C21" i="16"/>
  <c r="AZ21" i="16" s="1"/>
  <c r="DD21" i="16" s="1"/>
  <c r="D21" i="16"/>
  <c r="B22" i="16"/>
  <c r="C22" i="16"/>
  <c r="AZ22" i="16" s="1"/>
  <c r="D22" i="16"/>
  <c r="B23" i="16"/>
  <c r="C23" i="16"/>
  <c r="AZ23" i="16" s="1"/>
  <c r="DD23" i="16" s="1"/>
  <c r="D23" i="16"/>
  <c r="B24" i="16"/>
  <c r="C24" i="16"/>
  <c r="D24" i="16"/>
  <c r="B25" i="16"/>
  <c r="C25" i="16"/>
  <c r="AZ25" i="16" s="1"/>
  <c r="DD25" i="16" s="1"/>
  <c r="D25" i="16"/>
  <c r="B26" i="16"/>
  <c r="C26" i="16"/>
  <c r="AZ26" i="16" s="1"/>
  <c r="DD26" i="16" s="1"/>
  <c r="D26" i="16"/>
  <c r="B27" i="16"/>
  <c r="C27" i="16"/>
  <c r="D27" i="16"/>
  <c r="B28" i="16"/>
  <c r="C28" i="16"/>
  <c r="AZ28" i="16" s="1"/>
  <c r="D28" i="16"/>
  <c r="B29" i="16"/>
  <c r="C29" i="16"/>
  <c r="AZ29" i="16" s="1"/>
  <c r="DD29" i="16" s="1"/>
  <c r="D29" i="16"/>
  <c r="B30" i="16"/>
  <c r="C30" i="16"/>
  <c r="AZ30" i="16"/>
  <c r="DD30" i="16" s="1"/>
  <c r="D30" i="16"/>
  <c r="B31" i="16"/>
  <c r="C31" i="16"/>
  <c r="D31" i="16"/>
  <c r="B32" i="16"/>
  <c r="C32" i="16"/>
  <c r="D32" i="16"/>
  <c r="B33" i="16"/>
  <c r="C33" i="16"/>
  <c r="D33" i="16"/>
  <c r="B34" i="16"/>
  <c r="C34" i="16"/>
  <c r="AZ34" i="16" s="1"/>
  <c r="D34" i="16"/>
  <c r="B35" i="16"/>
  <c r="C35" i="16"/>
  <c r="AZ35" i="16" s="1"/>
  <c r="D35" i="16"/>
  <c r="B36" i="16"/>
  <c r="C36" i="16"/>
  <c r="AZ36" i="16" s="1"/>
  <c r="D36" i="16"/>
  <c r="B37" i="16"/>
  <c r="C37" i="16"/>
  <c r="AZ37" i="16" s="1"/>
  <c r="D37" i="16"/>
  <c r="B38" i="16"/>
  <c r="C38" i="16"/>
  <c r="AZ38" i="16" s="1"/>
  <c r="DD38" i="16" s="1"/>
  <c r="D38" i="16"/>
  <c r="B39" i="16"/>
  <c r="C39" i="16"/>
  <c r="AZ39" i="16" s="1"/>
  <c r="DD39" i="16" s="1"/>
  <c r="D39" i="16"/>
  <c r="B40" i="16"/>
  <c r="C40" i="16"/>
  <c r="AZ40" i="16" s="1"/>
  <c r="DD40" i="16" s="1"/>
  <c r="D40" i="16"/>
  <c r="B41" i="16"/>
  <c r="C41" i="16"/>
  <c r="AZ41" i="16" s="1"/>
  <c r="D41" i="16"/>
  <c r="B42" i="16"/>
  <c r="C42" i="16"/>
  <c r="AZ42" i="16" s="1"/>
  <c r="DD42" i="16" s="1"/>
  <c r="D42" i="16"/>
  <c r="B43" i="16"/>
  <c r="C43" i="16"/>
  <c r="AZ43" i="16" s="1"/>
  <c r="DD43" i="16" s="1"/>
  <c r="D43" i="16"/>
  <c r="B44" i="16"/>
  <c r="C44" i="16"/>
  <c r="AZ44" i="16" s="1"/>
  <c r="DD44" i="16" s="1"/>
  <c r="D44" i="16"/>
  <c r="B45" i="16"/>
  <c r="C45" i="16"/>
  <c r="D45" i="16"/>
  <c r="B46" i="16"/>
  <c r="C46" i="16"/>
  <c r="AZ46" i="16" s="1"/>
  <c r="DD46" i="16" s="1"/>
  <c r="D46" i="16"/>
  <c r="B47" i="16"/>
  <c r="C47" i="16"/>
  <c r="AZ47" i="16" s="1"/>
  <c r="DD47" i="16" s="1"/>
  <c r="D47" i="16"/>
  <c r="B48" i="16"/>
  <c r="C48" i="16"/>
  <c r="AZ48" i="16" s="1"/>
  <c r="DD48" i="16" s="1"/>
  <c r="D48" i="16"/>
  <c r="B49" i="16"/>
  <c r="C49" i="16"/>
  <c r="AZ49" i="16" s="1"/>
  <c r="DD49" i="16" s="1"/>
  <c r="D49" i="16"/>
  <c r="B50" i="16"/>
  <c r="C50" i="16"/>
  <c r="AZ50" i="16" s="1"/>
  <c r="DD50" i="16" s="1"/>
  <c r="D50" i="16"/>
  <c r="B51" i="16"/>
  <c r="C51" i="16"/>
  <c r="AZ51" i="16" s="1"/>
  <c r="DD51" i="16" s="1"/>
  <c r="D51" i="16"/>
  <c r="B52" i="16"/>
  <c r="C52" i="16"/>
  <c r="AZ52" i="16" s="1"/>
  <c r="DD52" i="16" s="1"/>
  <c r="D52" i="16"/>
  <c r="B53" i="16"/>
  <c r="C53" i="16"/>
  <c r="AZ53" i="16"/>
  <c r="DD53" i="16" s="1"/>
  <c r="D53" i="16"/>
  <c r="B54" i="16"/>
  <c r="C54" i="16"/>
  <c r="AZ54" i="16" s="1"/>
  <c r="D54" i="16"/>
  <c r="B55" i="16"/>
  <c r="C55" i="16"/>
  <c r="AZ55" i="16" s="1"/>
  <c r="D55" i="16"/>
  <c r="B56" i="16"/>
  <c r="C56" i="16"/>
  <c r="AZ56" i="16" s="1"/>
  <c r="D56" i="16"/>
  <c r="B57" i="16"/>
  <c r="C57" i="16"/>
  <c r="DD57" i="16" s="1"/>
  <c r="AZ57" i="16"/>
  <c r="D57" i="16"/>
  <c r="B58" i="16"/>
  <c r="C58" i="16"/>
  <c r="DD58" i="16" s="1"/>
  <c r="D58" i="16"/>
  <c r="B59" i="16"/>
  <c r="C59" i="16"/>
  <c r="DD59" i="16" s="1"/>
  <c r="D59" i="16"/>
  <c r="B60" i="16"/>
  <c r="C60" i="16"/>
  <c r="AZ60" i="16" s="1"/>
  <c r="D60" i="16"/>
  <c r="B61" i="16"/>
  <c r="C61" i="16"/>
  <c r="DD61" i="16" s="1"/>
  <c r="AZ61" i="16"/>
  <c r="D61" i="16"/>
  <c r="B62" i="16"/>
  <c r="C62" i="16"/>
  <c r="AZ62" i="16"/>
  <c r="D62" i="16"/>
  <c r="B63" i="16"/>
  <c r="C63" i="16"/>
  <c r="D63" i="16"/>
  <c r="B64" i="16"/>
  <c r="C64" i="16"/>
  <c r="DD64" i="16" s="1"/>
  <c r="D64" i="16"/>
  <c r="B65" i="16"/>
  <c r="C65" i="16"/>
  <c r="AZ65" i="16" s="1"/>
  <c r="D65" i="16"/>
  <c r="AZ65" i="15"/>
  <c r="DD65" i="15"/>
  <c r="CO1" i="16"/>
  <c r="AF1" i="16"/>
  <c r="AG1" i="15"/>
  <c r="CO1" i="15"/>
  <c r="AZ8" i="15"/>
  <c r="DD8" i="15"/>
  <c r="AZ9" i="15"/>
  <c r="DD9" i="15" s="1"/>
  <c r="AZ10" i="15"/>
  <c r="DD10" i="15"/>
  <c r="AZ11" i="15"/>
  <c r="DD11" i="15" s="1"/>
  <c r="AZ12" i="15"/>
  <c r="DD12" i="15"/>
  <c r="AZ13" i="15"/>
  <c r="DD13" i="15" s="1"/>
  <c r="AZ14" i="15"/>
  <c r="DD14" i="15"/>
  <c r="AZ15" i="15"/>
  <c r="DD15" i="15" s="1"/>
  <c r="AZ16" i="15"/>
  <c r="DD16" i="15"/>
  <c r="AZ17" i="15"/>
  <c r="DD17" i="15" s="1"/>
  <c r="AZ18" i="15"/>
  <c r="DD18" i="15"/>
  <c r="AZ19" i="15"/>
  <c r="DD19" i="15" s="1"/>
  <c r="AZ20" i="15"/>
  <c r="DD20" i="15"/>
  <c r="AZ21" i="15"/>
  <c r="DD21" i="15" s="1"/>
  <c r="AZ22" i="15"/>
  <c r="DD22" i="15"/>
  <c r="AZ23" i="15"/>
  <c r="DD23" i="15" s="1"/>
  <c r="AZ24" i="15"/>
  <c r="DD24" i="15"/>
  <c r="AZ25" i="15"/>
  <c r="DD25" i="15" s="1"/>
  <c r="AZ26" i="15"/>
  <c r="DD26" i="15"/>
  <c r="AZ27" i="15"/>
  <c r="DD27" i="15" s="1"/>
  <c r="AZ28" i="15"/>
  <c r="DD28" i="15"/>
  <c r="AZ29" i="15"/>
  <c r="DD29" i="15" s="1"/>
  <c r="AZ30" i="15"/>
  <c r="DD30" i="15"/>
  <c r="AZ31" i="15"/>
  <c r="DD31" i="15" s="1"/>
  <c r="AZ32" i="15"/>
  <c r="DD32" i="15"/>
  <c r="AZ33" i="15"/>
  <c r="DD33" i="15" s="1"/>
  <c r="AZ34" i="15"/>
  <c r="DD34" i="15"/>
  <c r="AZ35" i="15"/>
  <c r="DD35" i="15" s="1"/>
  <c r="AZ36" i="15"/>
  <c r="DD36" i="15"/>
  <c r="AZ37" i="15"/>
  <c r="DD37" i="15" s="1"/>
  <c r="AZ38" i="15"/>
  <c r="DD38" i="15"/>
  <c r="AZ39" i="15"/>
  <c r="DD39" i="15" s="1"/>
  <c r="AZ40" i="15"/>
  <c r="DD40" i="15"/>
  <c r="AZ41" i="15"/>
  <c r="DD41" i="15" s="1"/>
  <c r="AZ42" i="15"/>
  <c r="DD42" i="15"/>
  <c r="AZ43" i="15"/>
  <c r="DD43" i="15" s="1"/>
  <c r="AZ44" i="15"/>
  <c r="DD44" i="15"/>
  <c r="AZ45" i="15"/>
  <c r="DD45" i="15" s="1"/>
  <c r="AZ46" i="15"/>
  <c r="DD46" i="15"/>
  <c r="AZ47" i="15"/>
  <c r="DD47" i="15" s="1"/>
  <c r="AZ48" i="15"/>
  <c r="DD48" i="15"/>
  <c r="AZ49" i="15"/>
  <c r="DD49" i="15" s="1"/>
  <c r="AZ50" i="15"/>
  <c r="DD50" i="15"/>
  <c r="AZ51" i="15"/>
  <c r="DD51" i="15" s="1"/>
  <c r="AZ52" i="15"/>
  <c r="DD52" i="15"/>
  <c r="AZ53" i="15"/>
  <c r="DD53" i="15" s="1"/>
  <c r="AZ54" i="15"/>
  <c r="DD54" i="15"/>
  <c r="AZ55" i="15"/>
  <c r="DD55" i="15" s="1"/>
  <c r="AZ56" i="15"/>
  <c r="DD56" i="15"/>
  <c r="AZ57" i="15"/>
  <c r="DD57" i="15"/>
  <c r="AZ58" i="15"/>
  <c r="DD58" i="15"/>
  <c r="AZ59" i="15"/>
  <c r="AZ60" i="15"/>
  <c r="AZ61" i="15"/>
  <c r="AZ62" i="15"/>
  <c r="DD62" i="15"/>
  <c r="AZ63" i="15"/>
  <c r="AZ64" i="15"/>
  <c r="AZ7" i="15"/>
  <c r="DD7" i="15" s="1"/>
  <c r="AZ6" i="15"/>
  <c r="DD6" i="15" s="1"/>
  <c r="B7" i="16"/>
  <c r="C7" i="16"/>
  <c r="AZ7" i="16" s="1"/>
  <c r="D7" i="16"/>
  <c r="C8" i="11"/>
  <c r="D8" i="11"/>
  <c r="E8" i="11"/>
  <c r="C9" i="11"/>
  <c r="D9" i="11"/>
  <c r="E9" i="11"/>
  <c r="C10" i="11"/>
  <c r="D10" i="11"/>
  <c r="E10" i="11"/>
  <c r="C11" i="11"/>
  <c r="D11" i="11"/>
  <c r="E11" i="11"/>
  <c r="C12" i="11"/>
  <c r="D12" i="11"/>
  <c r="E12" i="11"/>
  <c r="C13" i="11"/>
  <c r="D13" i="11"/>
  <c r="E13" i="11"/>
  <c r="C14" i="11"/>
  <c r="D14" i="11"/>
  <c r="E14" i="11"/>
  <c r="C15" i="11"/>
  <c r="D15" i="11"/>
  <c r="E15" i="11"/>
  <c r="C16" i="11"/>
  <c r="D16" i="11"/>
  <c r="E16" i="11"/>
  <c r="C17" i="11"/>
  <c r="D17" i="11"/>
  <c r="E17" i="11"/>
  <c r="C18" i="11"/>
  <c r="D18" i="11"/>
  <c r="E18" i="11"/>
  <c r="C19" i="11"/>
  <c r="D19" i="11"/>
  <c r="E19" i="11"/>
  <c r="C20" i="11"/>
  <c r="D20" i="11"/>
  <c r="E20" i="11"/>
  <c r="C21" i="11"/>
  <c r="D21" i="11"/>
  <c r="E21" i="11"/>
  <c r="C22" i="11"/>
  <c r="D22" i="11"/>
  <c r="E22" i="11"/>
  <c r="C23" i="11"/>
  <c r="D23" i="11"/>
  <c r="E23" i="11"/>
  <c r="C24" i="11"/>
  <c r="D24" i="11"/>
  <c r="E24" i="11"/>
  <c r="C25" i="11"/>
  <c r="D25" i="11"/>
  <c r="E25" i="11"/>
  <c r="C26" i="11"/>
  <c r="D26" i="11"/>
  <c r="E26" i="11"/>
  <c r="C27" i="11"/>
  <c r="D27" i="11"/>
  <c r="E27" i="11"/>
  <c r="C28" i="11"/>
  <c r="D28" i="11"/>
  <c r="E28" i="11"/>
  <c r="C29" i="11"/>
  <c r="D29" i="11"/>
  <c r="E29" i="11"/>
  <c r="C30" i="11"/>
  <c r="D30" i="11"/>
  <c r="E30" i="11"/>
  <c r="C31" i="11"/>
  <c r="D31" i="11"/>
  <c r="E31" i="11"/>
  <c r="C32" i="11"/>
  <c r="D32" i="11"/>
  <c r="E32" i="11"/>
  <c r="C33" i="11"/>
  <c r="D33" i="11"/>
  <c r="E33" i="11"/>
  <c r="C34" i="11"/>
  <c r="D34" i="11"/>
  <c r="E34" i="11"/>
  <c r="C35" i="11"/>
  <c r="D35" i="11"/>
  <c r="E35" i="11"/>
  <c r="C36" i="11"/>
  <c r="D36" i="11"/>
  <c r="E36" i="11"/>
  <c r="C37" i="11"/>
  <c r="D37" i="11"/>
  <c r="E37" i="11"/>
  <c r="C38" i="11"/>
  <c r="D38" i="11"/>
  <c r="E38" i="11"/>
  <c r="C39" i="11"/>
  <c r="D39" i="11"/>
  <c r="E39" i="11"/>
  <c r="C40" i="11"/>
  <c r="D40" i="11"/>
  <c r="E40" i="11"/>
  <c r="C41" i="11"/>
  <c r="D41" i="11"/>
  <c r="E41" i="11"/>
  <c r="C42" i="11"/>
  <c r="D42" i="11"/>
  <c r="E42" i="11"/>
  <c r="C43" i="11"/>
  <c r="D43" i="11"/>
  <c r="E43" i="11"/>
  <c r="C44" i="11"/>
  <c r="D44" i="11"/>
  <c r="E44" i="11"/>
  <c r="C45" i="11"/>
  <c r="D45" i="11"/>
  <c r="E45" i="11"/>
  <c r="C46" i="11"/>
  <c r="D46" i="11"/>
  <c r="E46" i="11"/>
  <c r="C47" i="11"/>
  <c r="D47" i="11"/>
  <c r="E47" i="11"/>
  <c r="C48" i="11"/>
  <c r="D48" i="11"/>
  <c r="E48" i="11"/>
  <c r="C49" i="11"/>
  <c r="D49" i="11"/>
  <c r="E49" i="11"/>
  <c r="C50" i="11"/>
  <c r="D50" i="11"/>
  <c r="E50" i="11"/>
  <c r="C51" i="11"/>
  <c r="D51" i="11"/>
  <c r="E51" i="11"/>
  <c r="C52" i="11"/>
  <c r="D52" i="11"/>
  <c r="E52" i="11"/>
  <c r="C53" i="11"/>
  <c r="D53" i="11"/>
  <c r="E53" i="11"/>
  <c r="C54" i="11"/>
  <c r="D54" i="11"/>
  <c r="E54" i="11"/>
  <c r="C55" i="11"/>
  <c r="D55" i="11"/>
  <c r="E55" i="11"/>
  <c r="C56" i="11"/>
  <c r="D56" i="11"/>
  <c r="E56" i="11"/>
  <c r="C57" i="11"/>
  <c r="D57" i="11"/>
  <c r="E57" i="11"/>
  <c r="C58" i="11"/>
  <c r="D58" i="11"/>
  <c r="E58" i="11"/>
  <c r="C59" i="11"/>
  <c r="D59" i="11"/>
  <c r="E59" i="11"/>
  <c r="C60" i="11"/>
  <c r="D60" i="11"/>
  <c r="E60" i="11"/>
  <c r="C61" i="11"/>
  <c r="D61" i="11"/>
  <c r="E61" i="11"/>
  <c r="C62" i="11"/>
  <c r="D62" i="11"/>
  <c r="E62" i="11"/>
  <c r="C63" i="11"/>
  <c r="D63" i="11"/>
  <c r="E63" i="11"/>
  <c r="C64" i="11"/>
  <c r="D64" i="11"/>
  <c r="E64" i="11"/>
  <c r="C65" i="11"/>
  <c r="D65" i="11"/>
  <c r="E65" i="11"/>
  <c r="C66" i="11"/>
  <c r="D66" i="11"/>
  <c r="E66" i="11"/>
  <c r="C8" i="14"/>
  <c r="D8" i="14"/>
  <c r="E8" i="14"/>
  <c r="E7" i="14"/>
  <c r="D7" i="14"/>
  <c r="C7" i="14"/>
  <c r="E7" i="11"/>
  <c r="D7" i="11"/>
  <c r="C7" i="11"/>
  <c r="E6" i="10"/>
  <c r="D6" i="10"/>
  <c r="C6" i="10"/>
  <c r="AZ1" i="16"/>
  <c r="B1" i="16"/>
  <c r="B1" i="15"/>
  <c r="AZ1" i="15"/>
  <c r="B1" i="10"/>
  <c r="Q1" i="14"/>
  <c r="D2" i="14"/>
  <c r="B1" i="14"/>
  <c r="B1" i="11"/>
  <c r="D2" i="11"/>
  <c r="D2" i="10"/>
  <c r="C2" i="15"/>
  <c r="C6" i="16"/>
  <c r="AZ6" i="16" s="1"/>
  <c r="DD6" i="16" s="1"/>
  <c r="C2" i="16"/>
  <c r="D6" i="16"/>
  <c r="B6" i="16"/>
  <c r="DD64" i="15"/>
  <c r="DD63" i="15"/>
  <c r="DD61" i="15"/>
  <c r="DD60" i="15"/>
  <c r="DD59" i="15"/>
  <c r="S8" i="14"/>
  <c r="S9" i="14"/>
  <c r="O7" i="11"/>
  <c r="V8" i="14"/>
  <c r="U9" i="14"/>
  <c r="V9" i="14" s="1"/>
  <c r="U10" i="14"/>
  <c r="V10" i="14" s="1"/>
  <c r="U11" i="14"/>
  <c r="V11" i="14" s="1"/>
  <c r="U12" i="14"/>
  <c r="V12" i="14" s="1"/>
  <c r="U13" i="14"/>
  <c r="V13" i="14" s="1"/>
  <c r="U14" i="14"/>
  <c r="V14" i="14" s="1"/>
  <c r="U15" i="14"/>
  <c r="V15" i="14" s="1"/>
  <c r="U16" i="14"/>
  <c r="V16" i="14" s="1"/>
  <c r="U17" i="14"/>
  <c r="V17" i="14" s="1"/>
  <c r="U18" i="14"/>
  <c r="V18" i="14" s="1"/>
  <c r="U19" i="14"/>
  <c r="V19" i="14" s="1"/>
  <c r="U20" i="14"/>
  <c r="V20" i="14" s="1"/>
  <c r="U21" i="14"/>
  <c r="V21" i="14" s="1"/>
  <c r="U22" i="14"/>
  <c r="V22" i="14" s="1"/>
  <c r="U23" i="14"/>
  <c r="V23" i="14" s="1"/>
  <c r="U24" i="14"/>
  <c r="V24" i="14" s="1"/>
  <c r="U25" i="14"/>
  <c r="V25" i="14" s="1"/>
  <c r="U26" i="14"/>
  <c r="V26" i="14" s="1"/>
  <c r="U27" i="14"/>
  <c r="V27" i="14" s="1"/>
  <c r="U28" i="14"/>
  <c r="V28" i="14" s="1"/>
  <c r="U29" i="14"/>
  <c r="V29" i="14" s="1"/>
  <c r="U30" i="14"/>
  <c r="V30" i="14" s="1"/>
  <c r="U31" i="14"/>
  <c r="V31" i="14" s="1"/>
  <c r="U32" i="14"/>
  <c r="V32" i="14" s="1"/>
  <c r="U33" i="14"/>
  <c r="V33" i="14" s="1"/>
  <c r="U34" i="14"/>
  <c r="V34" i="14" s="1"/>
  <c r="U35" i="14"/>
  <c r="V35" i="14" s="1"/>
  <c r="U36" i="14"/>
  <c r="V36" i="14" s="1"/>
  <c r="U37" i="14"/>
  <c r="V37" i="14" s="1"/>
  <c r="U38" i="14"/>
  <c r="V38" i="14" s="1"/>
  <c r="U39" i="14"/>
  <c r="V39" i="14" s="1"/>
  <c r="U40" i="14"/>
  <c r="V40" i="14" s="1"/>
  <c r="U41" i="14"/>
  <c r="V41" i="14" s="1"/>
  <c r="U42" i="14"/>
  <c r="V42" i="14" s="1"/>
  <c r="U43" i="14"/>
  <c r="V43" i="14" s="1"/>
  <c r="U44" i="14"/>
  <c r="V44" i="14" s="1"/>
  <c r="U45" i="14"/>
  <c r="V45" i="14" s="1"/>
  <c r="U46" i="14"/>
  <c r="V46" i="14" s="1"/>
  <c r="U47" i="14"/>
  <c r="V47" i="14" s="1"/>
  <c r="U48" i="14"/>
  <c r="V48" i="14" s="1"/>
  <c r="U49" i="14"/>
  <c r="V49" i="14" s="1"/>
  <c r="U50" i="14"/>
  <c r="V50" i="14" s="1"/>
  <c r="U51" i="14"/>
  <c r="V51" i="14" s="1"/>
  <c r="U52" i="14"/>
  <c r="V52" i="14" s="1"/>
  <c r="U53" i="14"/>
  <c r="V53" i="14" s="1"/>
  <c r="U54" i="14"/>
  <c r="V54" i="14" s="1"/>
  <c r="U55" i="14"/>
  <c r="V55" i="14" s="1"/>
  <c r="U56" i="14"/>
  <c r="V56" i="14" s="1"/>
  <c r="U57" i="14"/>
  <c r="V57" i="14" s="1"/>
  <c r="U58" i="14"/>
  <c r="V58" i="14" s="1"/>
  <c r="U59" i="14"/>
  <c r="V59" i="14"/>
  <c r="U60" i="14"/>
  <c r="V60" i="14" s="1"/>
  <c r="U61" i="14"/>
  <c r="V61" i="14" s="1"/>
  <c r="U62" i="14"/>
  <c r="V62" i="14" s="1"/>
  <c r="U63" i="14"/>
  <c r="V63" i="14" s="1"/>
  <c r="U64" i="14"/>
  <c r="V64" i="14" s="1"/>
  <c r="U65" i="14"/>
  <c r="V65" i="14" s="1"/>
  <c r="U66" i="14"/>
  <c r="V66" i="14" s="1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S41" i="14"/>
  <c r="S42" i="14"/>
  <c r="S43" i="14"/>
  <c r="S44" i="14"/>
  <c r="S45" i="14"/>
  <c r="S46" i="14"/>
  <c r="S47" i="14"/>
  <c r="S48" i="14"/>
  <c r="S49" i="14"/>
  <c r="S50" i="14"/>
  <c r="S51" i="14"/>
  <c r="S52" i="14"/>
  <c r="S53" i="14"/>
  <c r="S54" i="14"/>
  <c r="S55" i="14"/>
  <c r="S56" i="14"/>
  <c r="S57" i="14"/>
  <c r="S58" i="14"/>
  <c r="S59" i="14"/>
  <c r="S60" i="14"/>
  <c r="S61" i="14"/>
  <c r="S62" i="14"/>
  <c r="S63" i="14"/>
  <c r="S64" i="14"/>
  <c r="S65" i="14"/>
  <c r="S66" i="14"/>
  <c r="Y8" i="11"/>
  <c r="O8" i="11"/>
  <c r="Y7" i="11"/>
  <c r="AA8" i="11"/>
  <c r="AB8" i="11" s="1"/>
  <c r="AA9" i="11"/>
  <c r="AB9" i="11" s="1"/>
  <c r="AA10" i="11"/>
  <c r="AB10" i="11" s="1"/>
  <c r="AA11" i="11"/>
  <c r="AB11" i="11" s="1"/>
  <c r="AA12" i="11"/>
  <c r="AB12" i="11" s="1"/>
  <c r="AA61" i="11"/>
  <c r="AB61" i="11" s="1"/>
  <c r="AA63" i="11"/>
  <c r="AB63" i="11" s="1"/>
  <c r="AA65" i="11"/>
  <c r="AB65" i="11" s="1"/>
  <c r="AA13" i="11"/>
  <c r="AB13" i="11" s="1"/>
  <c r="AA14" i="11"/>
  <c r="AB14" i="11" s="1"/>
  <c r="AA15" i="11"/>
  <c r="AB15" i="11" s="1"/>
  <c r="AA16" i="11"/>
  <c r="AB16" i="11" s="1"/>
  <c r="AA17" i="11"/>
  <c r="AB17" i="11" s="1"/>
  <c r="AA18" i="11"/>
  <c r="AB18" i="11" s="1"/>
  <c r="AA19" i="11"/>
  <c r="AB19" i="11" s="1"/>
  <c r="AA20" i="11"/>
  <c r="AB20" i="11" s="1"/>
  <c r="AA21" i="11"/>
  <c r="AB21" i="11" s="1"/>
  <c r="AA22" i="11"/>
  <c r="AB22" i="11" s="1"/>
  <c r="AA23" i="11"/>
  <c r="AB23" i="11" s="1"/>
  <c r="AA24" i="11"/>
  <c r="AB24" i="11" s="1"/>
  <c r="AA25" i="11"/>
  <c r="AB25" i="11" s="1"/>
  <c r="AA26" i="11"/>
  <c r="AB26" i="11" s="1"/>
  <c r="AA27" i="11"/>
  <c r="AB27" i="11" s="1"/>
  <c r="AA28" i="11"/>
  <c r="AB28" i="11" s="1"/>
  <c r="AA29" i="11"/>
  <c r="AB29" i="11" s="1"/>
  <c r="AA30" i="11"/>
  <c r="AB30" i="11" s="1"/>
  <c r="AA31" i="11"/>
  <c r="AB31" i="11" s="1"/>
  <c r="AA32" i="11"/>
  <c r="AB32" i="11" s="1"/>
  <c r="AA33" i="11"/>
  <c r="AB33" i="11" s="1"/>
  <c r="AA34" i="11"/>
  <c r="AB34" i="11" s="1"/>
  <c r="AA35" i="11"/>
  <c r="AB35" i="11" s="1"/>
  <c r="AA36" i="11"/>
  <c r="AB36" i="11" s="1"/>
  <c r="AA37" i="11"/>
  <c r="AB37" i="11" s="1"/>
  <c r="AA38" i="11"/>
  <c r="AB38" i="11" s="1"/>
  <c r="AA39" i="11"/>
  <c r="AB39" i="11" s="1"/>
  <c r="AA40" i="11"/>
  <c r="AB40" i="11" s="1"/>
  <c r="AA41" i="11"/>
  <c r="AB41" i="11" s="1"/>
  <c r="AA42" i="11"/>
  <c r="AB42" i="11" s="1"/>
  <c r="AA43" i="11"/>
  <c r="AB43" i="11" s="1"/>
  <c r="AA44" i="11"/>
  <c r="AB44" i="11" s="1"/>
  <c r="AA45" i="11"/>
  <c r="AB45" i="11" s="1"/>
  <c r="AA46" i="11"/>
  <c r="AB46" i="11" s="1"/>
  <c r="AA47" i="11"/>
  <c r="AB47" i="11" s="1"/>
  <c r="AA48" i="11"/>
  <c r="AB48" i="11" s="1"/>
  <c r="AA49" i="11"/>
  <c r="AB49" i="11" s="1"/>
  <c r="AA50" i="11"/>
  <c r="AB50" i="11" s="1"/>
  <c r="AA51" i="11"/>
  <c r="AB51" i="11" s="1"/>
  <c r="AA52" i="11"/>
  <c r="AB52" i="11" s="1"/>
  <c r="AA53" i="11"/>
  <c r="AB53" i="11" s="1"/>
  <c r="AA54" i="11"/>
  <c r="AB54" i="11" s="1"/>
  <c r="AA55" i="11"/>
  <c r="AB55" i="11" s="1"/>
  <c r="AA56" i="11"/>
  <c r="AB56" i="11" s="1"/>
  <c r="AA57" i="11"/>
  <c r="AB57" i="11" s="1"/>
  <c r="AA58" i="11"/>
  <c r="AB58" i="11" s="1"/>
  <c r="AA59" i="11"/>
  <c r="AB59" i="11" s="1"/>
  <c r="AA60" i="11"/>
  <c r="AB60" i="11" s="1"/>
  <c r="AA62" i="11"/>
  <c r="AB62" i="11"/>
  <c r="AA64" i="11"/>
  <c r="AB64" i="11" s="1"/>
  <c r="AA66" i="11"/>
  <c r="AB66" i="11" s="1"/>
  <c r="DD62" i="16"/>
  <c r="DD65" i="16"/>
  <c r="DD56" i="16"/>
  <c r="AZ63" i="16"/>
  <c r="DD63" i="16"/>
  <c r="AZ31" i="16"/>
  <c r="DD31" i="16" s="1"/>
  <c r="AZ24" i="16"/>
  <c r="DD24" i="16" s="1"/>
  <c r="W64" i="10"/>
  <c r="W35" i="10"/>
  <c r="DD41" i="16"/>
  <c r="V57" i="10"/>
  <c r="W57" i="10"/>
  <c r="BA55" i="11"/>
  <c r="AL38" i="11"/>
  <c r="AX32" i="11"/>
  <c r="AX24" i="11"/>
  <c r="AL47" i="14"/>
  <c r="AI47" i="14"/>
  <c r="AC38" i="14"/>
  <c r="Z33" i="14"/>
  <c r="AL30" i="14"/>
  <c r="AF17" i="14"/>
  <c r="W44" i="10"/>
  <c r="W41" i="10"/>
  <c r="Z28" i="10"/>
  <c r="AC20" i="10"/>
  <c r="AL29" i="11"/>
  <c r="AL55" i="11"/>
  <c r="AL41" i="11"/>
  <c r="AF26" i="11"/>
  <c r="AX21" i="11"/>
  <c r="AR13" i="11"/>
  <c r="AF20" i="11"/>
  <c r="AU22" i="11"/>
  <c r="AI9" i="11"/>
  <c r="AO19" i="11"/>
  <c r="AO22" i="11"/>
  <c r="Z37" i="14"/>
  <c r="Z43" i="14"/>
  <c r="AF30" i="14"/>
  <c r="AI37" i="14"/>
  <c r="AF48" i="14"/>
  <c r="AI17" i="14"/>
  <c r="AI14" i="14"/>
  <c r="Y16" i="14"/>
  <c r="AI24" i="14"/>
  <c r="AF15" i="14"/>
  <c r="V51" i="10"/>
  <c r="W25" i="10"/>
  <c r="W53" i="10"/>
  <c r="Z11" i="10"/>
  <c r="Z19" i="10"/>
  <c r="W11" i="10"/>
  <c r="W49" i="10"/>
  <c r="AC11" i="10"/>
  <c r="AC27" i="10"/>
  <c r="W17" i="10"/>
  <c r="Z24" i="10"/>
  <c r="Z32" i="10"/>
  <c r="AC54" i="10"/>
  <c r="W39" i="10"/>
  <c r="W29" i="10"/>
  <c r="AZ45" i="16"/>
  <c r="DD45" i="16" s="1"/>
  <c r="AZ33" i="16"/>
  <c r="DD33" i="16" s="1"/>
  <c r="AZ32" i="16"/>
  <c r="DD32" i="16" s="1"/>
  <c r="AZ16" i="16"/>
  <c r="AZ10" i="16"/>
  <c r="DD10" i="16" s="1"/>
  <c r="AB10" i="14"/>
  <c r="AC10" i="14" s="1"/>
  <c r="AZ64" i="16"/>
  <c r="V28" i="10"/>
  <c r="AE10" i="14"/>
  <c r="AI60" i="11"/>
  <c r="AL47" i="11"/>
  <c r="DD60" i="16" l="1"/>
  <c r="AZ59" i="16"/>
  <c r="AZ58" i="16"/>
  <c r="DD35" i="16"/>
  <c r="AZ17" i="16"/>
  <c r="DD17" i="16" s="1"/>
  <c r="DD16" i="16"/>
  <c r="Z17" i="10"/>
  <c r="AC24" i="10"/>
  <c r="Z65" i="10"/>
  <c r="AC60" i="10"/>
  <c r="AC64" i="10"/>
  <c r="AC18" i="10"/>
  <c r="AI42" i="14"/>
  <c r="Z10" i="14"/>
  <c r="AI28" i="14"/>
  <c r="Z42" i="14"/>
  <c r="Z14" i="14"/>
  <c r="AC62" i="14"/>
  <c r="AF59" i="14"/>
  <c r="AL48" i="14"/>
  <c r="AE33" i="14"/>
  <c r="AL37" i="14"/>
  <c r="Z50" i="14"/>
  <c r="AL44" i="14"/>
  <c r="AC45" i="14"/>
  <c r="AC43" i="14"/>
  <c r="AF32" i="14"/>
  <c r="Z46" i="14"/>
  <c r="AI46" i="14"/>
  <c r="AR12" i="11"/>
  <c r="AR28" i="11"/>
  <c r="AO8" i="11"/>
  <c r="AR36" i="11"/>
  <c r="AX14" i="11"/>
  <c r="AO65" i="11"/>
  <c r="AL26" i="11"/>
  <c r="AU19" i="11"/>
  <c r="BA61" i="11"/>
  <c r="AL50" i="11"/>
  <c r="AO51" i="11"/>
  <c r="AO58" i="11"/>
  <c r="AL18" i="11"/>
  <c r="AF65" i="11"/>
  <c r="AL10" i="11"/>
  <c r="AI50" i="11"/>
  <c r="AU59" i="11"/>
  <c r="BA37" i="11"/>
  <c r="AO61" i="11"/>
  <c r="AR16" i="11"/>
  <c r="AU15" i="11"/>
  <c r="BA41" i="11"/>
  <c r="AO17" i="11"/>
  <c r="AO48" i="11"/>
  <c r="AO25" i="11"/>
  <c r="BA17" i="11"/>
  <c r="AX62" i="11"/>
  <c r="BA13" i="11"/>
  <c r="AI25" i="11"/>
  <c r="AO29" i="11"/>
  <c r="AR32" i="11"/>
  <c r="AR8" i="11"/>
  <c r="AR20" i="11"/>
  <c r="AU55" i="11"/>
  <c r="AU63" i="11"/>
  <c r="BA33" i="11"/>
  <c r="BA25" i="11"/>
  <c r="AO21" i="11"/>
  <c r="AO41" i="11"/>
  <c r="BA21" i="11"/>
  <c r="AF59" i="11"/>
  <c r="AX66" i="11"/>
  <c r="AO62" i="11"/>
  <c r="BA7" i="11"/>
  <c r="AF9" i="11"/>
  <c r="AI22" i="11"/>
  <c r="AX38" i="11"/>
  <c r="BA57" i="11"/>
  <c r="BA65" i="11"/>
  <c r="BA45" i="11"/>
  <c r="AR24" i="11"/>
  <c r="AR63" i="11"/>
  <c r="AX18" i="11"/>
  <c r="AR11" i="11"/>
  <c r="AI15" i="11"/>
  <c r="AI21" i="11"/>
  <c r="AI24" i="11"/>
  <c r="AL46" i="11"/>
  <c r="AX33" i="11"/>
  <c r="AF17" i="11"/>
  <c r="AI55" i="11"/>
  <c r="AO13" i="11"/>
  <c r="AI27" i="11"/>
  <c r="AR43" i="11"/>
  <c r="AL22" i="11"/>
  <c r="AI10" i="11"/>
  <c r="AL27" i="11"/>
  <c r="AL21" i="11"/>
  <c r="AO12" i="11"/>
  <c r="AF14" i="11"/>
  <c r="AL36" i="11"/>
  <c r="AO49" i="11"/>
  <c r="AF60" i="11"/>
  <c r="AF62" i="11"/>
  <c r="AO7" i="11"/>
  <c r="AI16" i="11"/>
  <c r="AO44" i="11"/>
  <c r="AR23" i="11"/>
  <c r="AF33" i="11"/>
  <c r="AI7" i="11"/>
  <c r="AL19" i="11"/>
  <c r="AO27" i="11"/>
  <c r="AL39" i="11"/>
  <c r="AL57" i="11"/>
  <c r="AO56" i="11"/>
  <c r="AO63" i="11"/>
  <c r="AH48" i="11"/>
  <c r="AI48" i="11" s="1"/>
  <c r="AI42" i="11"/>
  <c r="AH38" i="11"/>
  <c r="AI38" i="11" s="1"/>
  <c r="AI18" i="11"/>
  <c r="AL43" i="11"/>
  <c r="AN20" i="11"/>
  <c r="AO20" i="11" s="1"/>
  <c r="AU12" i="11"/>
  <c r="AU36" i="11"/>
  <c r="AX30" i="11"/>
  <c r="AU40" i="11"/>
  <c r="AL58" i="11"/>
  <c r="AU62" i="11"/>
  <c r="AU66" i="11"/>
  <c r="BA64" i="11"/>
  <c r="AU24" i="11"/>
  <c r="AX50" i="11"/>
  <c r="AU28" i="11"/>
  <c r="AO50" i="11"/>
  <c r="AL45" i="11"/>
  <c r="AI28" i="11"/>
  <c r="AR45" i="11"/>
  <c r="AO66" i="11"/>
  <c r="AH32" i="11"/>
  <c r="AI32" i="11" s="1"/>
  <c r="AK49" i="11"/>
  <c r="AL49" i="11" s="1"/>
  <c r="AO38" i="11"/>
  <c r="AO14" i="11"/>
  <c r="AO15" i="11"/>
  <c r="AO42" i="11"/>
  <c r="AF54" i="11"/>
  <c r="AL16" i="11"/>
  <c r="AR41" i="11"/>
  <c r="AO36" i="11"/>
  <c r="AL35" i="11"/>
  <c r="AO24" i="11"/>
  <c r="AO32" i="11"/>
  <c r="AF10" i="11"/>
  <c r="AU32" i="11"/>
  <c r="AX34" i="11"/>
  <c r="AI52" i="11"/>
  <c r="AU56" i="11"/>
  <c r="BA60" i="11"/>
  <c r="BA66" i="11"/>
  <c r="AI58" i="11"/>
  <c r="AX26" i="11"/>
  <c r="AX46" i="11"/>
  <c r="AX42" i="11"/>
  <c r="AX10" i="11"/>
  <c r="AR56" i="11"/>
  <c r="AO39" i="11"/>
  <c r="AX65" i="11"/>
  <c r="AX63" i="11"/>
  <c r="AX61" i="11"/>
  <c r="AX22" i="11"/>
  <c r="AF38" i="11"/>
  <c r="AO53" i="11"/>
  <c r="AR10" i="11"/>
  <c r="AU16" i="11"/>
  <c r="AI20" i="11"/>
  <c r="AI33" i="11"/>
  <c r="AU44" i="11"/>
  <c r="AU48" i="11"/>
  <c r="AU52" i="11"/>
  <c r="AU60" i="11"/>
  <c r="AU64" i="11"/>
  <c r="AF48" i="11"/>
  <c r="AR52" i="11"/>
  <c r="AL23" i="11"/>
  <c r="AX54" i="11"/>
  <c r="AO18" i="11"/>
  <c r="AO60" i="11"/>
  <c r="AI40" i="11"/>
  <c r="AR49" i="11"/>
  <c r="AL7" i="11"/>
  <c r="AR7" i="11"/>
  <c r="AI19" i="14"/>
  <c r="Z15" i="14"/>
  <c r="Z62" i="14"/>
  <c r="AF36" i="14"/>
  <c r="AL35" i="14"/>
  <c r="AC66" i="14"/>
  <c r="AF63" i="14"/>
  <c r="AL21" i="14"/>
  <c r="AC37" i="14"/>
  <c r="AF45" i="14"/>
  <c r="AI62" i="14"/>
  <c r="AI49" i="14"/>
  <c r="AF65" i="14"/>
  <c r="AL24" i="14"/>
  <c r="AL54" i="14"/>
  <c r="AL46" i="14"/>
  <c r="AC30" i="14"/>
  <c r="Z35" i="14"/>
  <c r="AL50" i="14"/>
  <c r="AI55" i="14"/>
  <c r="AC59" i="14"/>
  <c r="AL65" i="14"/>
  <c r="AC34" i="14"/>
  <c r="AC54" i="14"/>
  <c r="AC40" i="14"/>
  <c r="AC11" i="14"/>
  <c r="AL20" i="14"/>
  <c r="AL17" i="14"/>
  <c r="AF9" i="14"/>
  <c r="Z31" i="14"/>
  <c r="AC53" i="14"/>
  <c r="Z59" i="14"/>
  <c r="AF61" i="14"/>
  <c r="AC22" i="14"/>
  <c r="AI66" i="14"/>
  <c r="AI27" i="14"/>
  <c r="AE13" i="14"/>
  <c r="AF13" i="14" s="1"/>
  <c r="Z60" i="14"/>
  <c r="Z36" i="14"/>
  <c r="Z16" i="14"/>
  <c r="AC42" i="14"/>
  <c r="AC16" i="14"/>
  <c r="AF29" i="14"/>
  <c r="AF10" i="14"/>
  <c r="AH52" i="14"/>
  <c r="AI52" i="14" s="1"/>
  <c r="AI41" i="14"/>
  <c r="AI12" i="14"/>
  <c r="AL55" i="14"/>
  <c r="AK28" i="14"/>
  <c r="AL28" i="14" s="1"/>
  <c r="AC50" i="14"/>
  <c r="AC13" i="14"/>
  <c r="AC28" i="14"/>
  <c r="Z53" i="14"/>
  <c r="Z63" i="14"/>
  <c r="AC32" i="14"/>
  <c r="AI13" i="14"/>
  <c r="AC61" i="14"/>
  <c r="AI43" i="14"/>
  <c r="Z40" i="14"/>
  <c r="Z18" i="14"/>
  <c r="AB33" i="14"/>
  <c r="AC33" i="14" s="1"/>
  <c r="AE18" i="14"/>
  <c r="AF18" i="14" s="1"/>
  <c r="AE9" i="14"/>
  <c r="AK40" i="14"/>
  <c r="AL40" i="14" s="1"/>
  <c r="Z41" i="14"/>
  <c r="Z8" i="14"/>
  <c r="Z26" i="14"/>
  <c r="AC64" i="14"/>
  <c r="AI57" i="14"/>
  <c r="AF19" i="14"/>
  <c r="AC24" i="14"/>
  <c r="Z19" i="14"/>
  <c r="AL32" i="14"/>
  <c r="Z34" i="14"/>
  <c r="Z57" i="14"/>
  <c r="Z12" i="14"/>
  <c r="AF8" i="14"/>
  <c r="AL41" i="14"/>
  <c r="AC58" i="14"/>
  <c r="AF34" i="14"/>
  <c r="Z23" i="14"/>
  <c r="AB40" i="14"/>
  <c r="AB37" i="14"/>
  <c r="AE55" i="14"/>
  <c r="AF55" i="14" s="1"/>
  <c r="AE49" i="14"/>
  <c r="AF49" i="14" s="1"/>
  <c r="AF47" i="14"/>
  <c r="AF14" i="14"/>
  <c r="AH54" i="14"/>
  <c r="AI54" i="14" s="1"/>
  <c r="AH20" i="14"/>
  <c r="AI20" i="14" s="1"/>
  <c r="AI18" i="14"/>
  <c r="AH15" i="14"/>
  <c r="AI15" i="14" s="1"/>
  <c r="AI10" i="14"/>
  <c r="AK55" i="14"/>
  <c r="AL53" i="14"/>
  <c r="AL36" i="14"/>
  <c r="AF7" i="14"/>
  <c r="W26" i="10"/>
  <c r="W10" i="10"/>
  <c r="W37" i="10"/>
  <c r="W46" i="10"/>
  <c r="AC19" i="10"/>
  <c r="AC41" i="10"/>
  <c r="W28" i="10"/>
  <c r="Z23" i="10"/>
  <c r="W42" i="10"/>
  <c r="W14" i="10"/>
  <c r="AC30" i="10"/>
  <c r="W38" i="10"/>
  <c r="W22" i="10"/>
  <c r="AC45" i="10"/>
  <c r="W51" i="10"/>
  <c r="Z15" i="10"/>
  <c r="W32" i="10"/>
  <c r="Z16" i="10"/>
  <c r="V60" i="10"/>
  <c r="W60" i="10" s="1"/>
  <c r="Z35" i="10"/>
  <c r="Z8" i="10"/>
  <c r="W8" i="10"/>
  <c r="AC39" i="10"/>
  <c r="AC29" i="10"/>
  <c r="Z59" i="10"/>
  <c r="AC51" i="10"/>
  <c r="Z55" i="10"/>
  <c r="AC8" i="10"/>
  <c r="W36" i="10"/>
  <c r="V24" i="10"/>
  <c r="W24" i="10" s="1"/>
  <c r="Z20" i="10"/>
  <c r="Z12" i="10"/>
  <c r="Z63" i="10"/>
  <c r="AB26" i="10"/>
  <c r="AC26" i="10" s="1"/>
  <c r="W6" i="10"/>
  <c r="V7" i="10"/>
  <c r="W7" i="10" s="1"/>
  <c r="AF7" i="11"/>
  <c r="AO9" i="11"/>
  <c r="AX17" i="11"/>
  <c r="AX45" i="11"/>
  <c r="AO47" i="11"/>
  <c r="AU31" i="11"/>
  <c r="AU35" i="11"/>
  <c r="AU39" i="11"/>
  <c r="AR48" i="11"/>
  <c r="AU58" i="11"/>
  <c r="AX9" i="11"/>
  <c r="AF49" i="11"/>
  <c r="AF57" i="11"/>
  <c r="AF11" i="11"/>
  <c r="AL11" i="11"/>
  <c r="AR47" i="11"/>
  <c r="AX53" i="11"/>
  <c r="AI41" i="11"/>
  <c r="AX13" i="11"/>
  <c r="AX41" i="11"/>
  <c r="AX49" i="11"/>
  <c r="AL30" i="11"/>
  <c r="AI36" i="11"/>
  <c r="AU43" i="11"/>
  <c r="AU23" i="11"/>
  <c r="AR37" i="11"/>
  <c r="AX25" i="11"/>
  <c r="AL12" i="11"/>
  <c r="AF51" i="11"/>
  <c r="AE43" i="11"/>
  <c r="AF43" i="11" s="1"/>
  <c r="AE37" i="11"/>
  <c r="AF37" i="11" s="1"/>
  <c r="AF35" i="11"/>
  <c r="AF21" i="11"/>
  <c r="AI54" i="11"/>
  <c r="AH10" i="11"/>
  <c r="AI8" i="11"/>
  <c r="AL9" i="11"/>
  <c r="AQ31" i="11"/>
  <c r="AR31" i="11" s="1"/>
  <c r="AX37" i="11"/>
  <c r="AF47" i="11"/>
  <c r="AX29" i="11"/>
  <c r="AU11" i="11"/>
  <c r="AL34" i="11"/>
  <c r="AU47" i="11"/>
  <c r="AX57" i="11"/>
  <c r="AU27" i="11"/>
  <c r="AO35" i="11"/>
  <c r="AL8" i="11"/>
  <c r="AF45" i="11"/>
  <c r="AE31" i="11"/>
  <c r="AF31" i="11" s="1"/>
  <c r="AF19" i="11"/>
  <c r="AK53" i="11"/>
  <c r="AL53" i="11" s="1"/>
  <c r="AQ35" i="11"/>
  <c r="AR35" i="11" s="1"/>
  <c r="AR33" i="11"/>
  <c r="AQ11" i="11"/>
  <c r="AX7" i="11"/>
  <c r="AR21" i="11"/>
  <c r="AO45" i="11"/>
  <c r="AL52" i="11"/>
  <c r="AO10" i="11"/>
  <c r="AX11" i="11"/>
  <c r="AR57" i="11"/>
  <c r="AF52" i="11"/>
  <c r="AO57" i="11"/>
  <c r="AF30" i="11"/>
  <c r="AR38" i="11"/>
  <c r="AO52" i="11"/>
  <c r="AI43" i="11"/>
  <c r="AX58" i="11"/>
  <c r="AR29" i="11"/>
  <c r="AL28" i="11"/>
  <c r="AF40" i="11"/>
  <c r="AR50" i="11"/>
  <c r="AO23" i="11"/>
  <c r="AO59" i="11"/>
  <c r="AR59" i="11"/>
  <c r="AR17" i="11"/>
  <c r="AL15" i="11"/>
  <c r="AF22" i="11"/>
  <c r="AR54" i="11"/>
  <c r="AL32" i="11"/>
  <c r="AI47" i="11"/>
  <c r="AF12" i="11"/>
  <c r="AI35" i="11"/>
  <c r="AI37" i="11"/>
  <c r="AI13" i="11"/>
  <c r="AR26" i="11"/>
  <c r="AF58" i="11"/>
  <c r="AE15" i="11"/>
  <c r="AF15" i="11" s="1"/>
  <c r="AH16" i="11"/>
  <c r="AK37" i="11"/>
  <c r="AL37" i="11" s="1"/>
  <c r="AK17" i="11"/>
  <c r="AL17" i="11" s="1"/>
  <c r="AN54" i="11"/>
  <c r="AO54" i="11" s="1"/>
  <c r="AN30" i="11"/>
  <c r="AO30" i="11" s="1"/>
  <c r="AN12" i="11"/>
  <c r="AQ23" i="11"/>
  <c r="AR19" i="11"/>
  <c r="AR15" i="11"/>
  <c r="AH53" i="11"/>
  <c r="AI53" i="11"/>
  <c r="AN37" i="11"/>
  <c r="AO37" i="11" s="1"/>
  <c r="AT50" i="11"/>
  <c r="AU50" i="11"/>
  <c r="AT42" i="11"/>
  <c r="AU42" i="11" s="1"/>
  <c r="AT30" i="11"/>
  <c r="AU30" i="11"/>
  <c r="AT18" i="11"/>
  <c r="AU18" i="11" s="1"/>
  <c r="AW43" i="11"/>
  <c r="AX43" i="11"/>
  <c r="AZ56" i="11"/>
  <c r="BA56" i="11" s="1"/>
  <c r="AZ44" i="11"/>
  <c r="BA44" i="11"/>
  <c r="AZ36" i="11"/>
  <c r="BA36" i="11" s="1"/>
  <c r="AZ28" i="11"/>
  <c r="BA28" i="11"/>
  <c r="AZ8" i="11"/>
  <c r="BA8" i="11" s="1"/>
  <c r="AU38" i="11"/>
  <c r="AF44" i="11"/>
  <c r="AL54" i="11"/>
  <c r="AX15" i="11"/>
  <c r="AX47" i="11"/>
  <c r="AE55" i="11"/>
  <c r="AF55" i="11"/>
  <c r="AE39" i="11"/>
  <c r="AF39" i="11"/>
  <c r="AE29" i="11"/>
  <c r="AF29" i="11"/>
  <c r="AE25" i="11"/>
  <c r="AF25" i="11"/>
  <c r="AH46" i="11"/>
  <c r="AI46" i="11"/>
  <c r="AH34" i="11"/>
  <c r="AI34" i="11"/>
  <c r="AH12" i="11"/>
  <c r="AI12" i="11"/>
  <c r="AK51" i="11"/>
  <c r="AL51" i="11"/>
  <c r="AK31" i="11"/>
  <c r="AL31" i="11"/>
  <c r="AN26" i="11"/>
  <c r="AO26" i="11"/>
  <c r="AQ53" i="11"/>
  <c r="AR53" i="11"/>
  <c r="AQ25" i="11"/>
  <c r="AR25" i="11"/>
  <c r="AQ18" i="11"/>
  <c r="AR18" i="11" s="1"/>
  <c r="AQ14" i="11"/>
  <c r="AR14" i="11"/>
  <c r="AH49" i="11"/>
  <c r="AI49" i="11"/>
  <c r="AN33" i="11"/>
  <c r="AO33" i="11"/>
  <c r="AQ46" i="11"/>
  <c r="AR46" i="11"/>
  <c r="AQ9" i="11"/>
  <c r="AR9" i="11"/>
  <c r="AT46" i="11"/>
  <c r="AU46" i="11"/>
  <c r="AT34" i="11"/>
  <c r="AU34" i="11"/>
  <c r="AT26" i="11"/>
  <c r="AU26" i="11"/>
  <c r="AT14" i="11"/>
  <c r="AU14" i="11"/>
  <c r="AW39" i="11"/>
  <c r="AX39" i="11"/>
  <c r="AW27" i="11"/>
  <c r="AX27" i="11"/>
  <c r="AZ40" i="11"/>
  <c r="BA40" i="11"/>
  <c r="AZ32" i="11"/>
  <c r="BA32" i="11"/>
  <c r="AZ12" i="11"/>
  <c r="BA12" i="11"/>
  <c r="BA24" i="11"/>
  <c r="BA48" i="11"/>
  <c r="AU54" i="11"/>
  <c r="AF18" i="11"/>
  <c r="AX55" i="11"/>
  <c r="AX31" i="11"/>
  <c r="AE34" i="11"/>
  <c r="AF34" i="11"/>
  <c r="AE16" i="11"/>
  <c r="AF16" i="11"/>
  <c r="AH51" i="11"/>
  <c r="AI51" i="11"/>
  <c r="AH17" i="11"/>
  <c r="AI17" i="11"/>
  <c r="AK56" i="11"/>
  <c r="AL56" i="11"/>
  <c r="AK42" i="11"/>
  <c r="AL42" i="11"/>
  <c r="AN55" i="11"/>
  <c r="AO55" i="11"/>
  <c r="AN31" i="11"/>
  <c r="AO31" i="11"/>
  <c r="AQ44" i="11"/>
  <c r="AR44" i="11"/>
  <c r="AQ40" i="11"/>
  <c r="AR40" i="11"/>
  <c r="AQ30" i="11"/>
  <c r="AR30" i="11"/>
  <c r="AB7" i="11"/>
  <c r="F26" i="12"/>
  <c r="J26" i="12"/>
  <c r="H26" i="12"/>
  <c r="AE32" i="11"/>
  <c r="AF32" i="11"/>
  <c r="AH39" i="11"/>
  <c r="AI39" i="11"/>
  <c r="AK40" i="11"/>
  <c r="AL40" i="11"/>
  <c r="AQ42" i="11"/>
  <c r="AR42" i="11"/>
  <c r="AT10" i="11"/>
  <c r="AU10" i="11"/>
  <c r="AW51" i="11"/>
  <c r="AX51" i="11"/>
  <c r="AW35" i="11"/>
  <c r="AX35" i="11"/>
  <c r="AW23" i="11"/>
  <c r="AX23" i="11"/>
  <c r="AW19" i="11"/>
  <c r="AX19" i="11"/>
  <c r="AZ52" i="11"/>
  <c r="BA52" i="11"/>
  <c r="AZ16" i="11"/>
  <c r="BA16" i="11"/>
  <c r="D26" i="12"/>
  <c r="BA20" i="11"/>
  <c r="AL20" i="11"/>
  <c r="AT7" i="11"/>
  <c r="AU7" i="11"/>
  <c r="AE53" i="11"/>
  <c r="AF53" i="11" s="1"/>
  <c r="AE27" i="11"/>
  <c r="AF27" i="11"/>
  <c r="AE23" i="11"/>
  <c r="AF23" i="11" s="1"/>
  <c r="AE13" i="11"/>
  <c r="AF13" i="11"/>
  <c r="AH44" i="11"/>
  <c r="AI44" i="11" s="1"/>
  <c r="AH14" i="11"/>
  <c r="AI14" i="11"/>
  <c r="AK33" i="11"/>
  <c r="AL33" i="11" s="1"/>
  <c r="AK13" i="11"/>
  <c r="AL13" i="11"/>
  <c r="AN46" i="11"/>
  <c r="AO46" i="11" s="1"/>
  <c r="AN28" i="11"/>
  <c r="AO28" i="11"/>
  <c r="AQ55" i="11"/>
  <c r="AR55" i="11" s="1"/>
  <c r="AQ51" i="11"/>
  <c r="AR51" i="11"/>
  <c r="AR39" i="11"/>
  <c r="AR27" i="11"/>
  <c r="AC15" i="14"/>
  <c r="AF23" i="14"/>
  <c r="AF51" i="14"/>
  <c r="Z54" i="14"/>
  <c r="AL49" i="14"/>
  <c r="AF38" i="14"/>
  <c r="Z49" i="14"/>
  <c r="Z17" i="14"/>
  <c r="AI7" i="14"/>
  <c r="AC9" i="14"/>
  <c r="AL27" i="14"/>
  <c r="AL51" i="14"/>
  <c r="AI23" i="14"/>
  <c r="AB7" i="14"/>
  <c r="AC7" i="14" s="1"/>
  <c r="Z51" i="14"/>
  <c r="Z38" i="14"/>
  <c r="Y30" i="14"/>
  <c r="Z30" i="14" s="1"/>
  <c r="AE37" i="14"/>
  <c r="AF37" i="14" s="1"/>
  <c r="AE24" i="14"/>
  <c r="AF24" i="14" s="1"/>
  <c r="AE11" i="14"/>
  <c r="AF11" i="14" s="1"/>
  <c r="AI32" i="14"/>
  <c r="AI8" i="14"/>
  <c r="AL16" i="14"/>
  <c r="AL14" i="14"/>
  <c r="AI29" i="14"/>
  <c r="AL45" i="14"/>
  <c r="AL25" i="14"/>
  <c r="AL23" i="14"/>
  <c r="AC23" i="14"/>
  <c r="AC26" i="14"/>
  <c r="AF46" i="14"/>
  <c r="AI35" i="14"/>
  <c r="Y22" i="14"/>
  <c r="Z22" i="14" s="1"/>
  <c r="AB44" i="14"/>
  <c r="AC44" i="14" s="1"/>
  <c r="Z47" i="14"/>
  <c r="AI33" i="14"/>
  <c r="AL12" i="14"/>
  <c r="AK8" i="14"/>
  <c r="AL8" i="14" s="1"/>
  <c r="Z13" i="14"/>
  <c r="AC19" i="14"/>
  <c r="AF12" i="14"/>
  <c r="AL43" i="14"/>
  <c r="Z52" i="14"/>
  <c r="Z25" i="14"/>
  <c r="Z39" i="14"/>
  <c r="AI38" i="14"/>
  <c r="AB49" i="14"/>
  <c r="AC49" i="14" s="1"/>
  <c r="AC17" i="14"/>
  <c r="AL10" i="14"/>
  <c r="D31" i="12"/>
  <c r="J31" i="12"/>
  <c r="AL33" i="14"/>
  <c r="Z27" i="14"/>
  <c r="AL29" i="14"/>
  <c r="AC35" i="14"/>
  <c r="AB29" i="14"/>
  <c r="AC29" i="14"/>
  <c r="AF20" i="14"/>
  <c r="AK42" i="14"/>
  <c r="AL42" i="14" s="1"/>
  <c r="AK9" i="14"/>
  <c r="AL9" i="14"/>
  <c r="AK18" i="14"/>
  <c r="AL18" i="14" s="1"/>
  <c r="Z7" i="14"/>
  <c r="AC46" i="14"/>
  <c r="AF26" i="14"/>
  <c r="Z45" i="14"/>
  <c r="Z28" i="14"/>
  <c r="AC52" i="14"/>
  <c r="AC47" i="14"/>
  <c r="AB39" i="14"/>
  <c r="AC39" i="14"/>
  <c r="AC31" i="14"/>
  <c r="AF27" i="14"/>
  <c r="AF22" i="14"/>
  <c r="AI50" i="14"/>
  <c r="AH31" i="14"/>
  <c r="AI31" i="14" s="1"/>
  <c r="AI21" i="14"/>
  <c r="AK31" i="14"/>
  <c r="AL31" i="14"/>
  <c r="Y48" i="14"/>
  <c r="Z48" i="14" s="1"/>
  <c r="F31" i="12"/>
  <c r="AC55" i="14"/>
  <c r="H31" i="12"/>
  <c r="Z44" i="14"/>
  <c r="Z11" i="14"/>
  <c r="Z32" i="14"/>
  <c r="AF53" i="14"/>
  <c r="AE50" i="14"/>
  <c r="AF50" i="14"/>
  <c r="AF35" i="14"/>
  <c r="AF31" i="14"/>
  <c r="AI53" i="14"/>
  <c r="AI48" i="14"/>
  <c r="AI34" i="14"/>
  <c r="AH16" i="14"/>
  <c r="AI16" i="14" s="1"/>
  <c r="AI11" i="14"/>
  <c r="W34" i="10"/>
  <c r="W43" i="10"/>
  <c r="W15" i="10"/>
  <c r="W50" i="10"/>
  <c r="AC9" i="10"/>
  <c r="Z33" i="10"/>
  <c r="Z57" i="10"/>
  <c r="V46" i="10"/>
  <c r="V45" i="10"/>
  <c r="W45" i="10" s="1"/>
  <c r="V42" i="10"/>
  <c r="W33" i="10"/>
  <c r="Z14" i="10"/>
  <c r="W23" i="10"/>
  <c r="W54" i="10"/>
  <c r="W9" i="10"/>
  <c r="AC25" i="10"/>
  <c r="AC49" i="10"/>
  <c r="Z49" i="10"/>
  <c r="Z61" i="10"/>
  <c r="W19" i="10"/>
  <c r="V40" i="10"/>
  <c r="W40" i="10" s="1"/>
  <c r="AC13" i="10"/>
  <c r="AC37" i="10"/>
  <c r="AC6" i="10"/>
  <c r="V37" i="10"/>
  <c r="V12" i="10"/>
  <c r="W12" i="10" s="1"/>
  <c r="W21" i="10"/>
  <c r="Z25" i="10"/>
  <c r="Z48" i="10"/>
  <c r="V52" i="10"/>
  <c r="W52" i="10" s="1"/>
  <c r="Y10" i="10"/>
  <c r="Z10" i="10" s="1"/>
  <c r="AB50" i="10"/>
  <c r="AC50" i="10" s="1"/>
  <c r="AB36" i="10"/>
  <c r="AC36" i="10" s="1"/>
  <c r="AC34" i="10"/>
  <c r="AB32" i="10"/>
  <c r="AC32" i="10" s="1"/>
  <c r="AC56" i="10"/>
  <c r="AC52" i="10"/>
  <c r="V16" i="10"/>
  <c r="W16" i="10" s="1"/>
  <c r="Z47" i="10"/>
  <c r="Y13" i="10"/>
  <c r="Z13" i="10" s="1"/>
  <c r="Z7" i="10"/>
  <c r="AB46" i="10"/>
  <c r="AC46" i="10" s="1"/>
  <c r="AC44" i="10"/>
  <c r="Z36" i="10"/>
  <c r="Z64" i="10"/>
  <c r="Z18" i="10"/>
  <c r="Z30" i="10"/>
  <c r="W61" i="10"/>
  <c r="V58" i="10"/>
  <c r="W58" i="10" s="1"/>
  <c r="V47" i="10"/>
  <c r="W47" i="10" s="1"/>
  <c r="Y31" i="10"/>
  <c r="Z31" i="10" s="1"/>
  <c r="Z29" i="10"/>
  <c r="AC42" i="10"/>
  <c r="AC14" i="10"/>
  <c r="Z46" i="10"/>
  <c r="AC12" i="10"/>
  <c r="Z60" i="10"/>
  <c r="AC53" i="10"/>
  <c r="W56" i="10"/>
  <c r="Z39" i="10"/>
  <c r="Z6" i="10"/>
  <c r="AC43" i="10"/>
  <c r="F21" i="12"/>
  <c r="Z27" i="10"/>
  <c r="AC33" i="10"/>
  <c r="Z56" i="10"/>
  <c r="Z22" i="10"/>
  <c r="V31" i="10"/>
  <c r="W31" i="10" s="1"/>
  <c r="Y53" i="10"/>
  <c r="Z53" i="10" s="1"/>
  <c r="Z51" i="10"/>
  <c r="Y43" i="10"/>
  <c r="Z43" i="10" s="1"/>
  <c r="Z41" i="10"/>
  <c r="Y15" i="10"/>
  <c r="AB16" i="10"/>
  <c r="AC16" i="10" s="1"/>
  <c r="D21" i="12"/>
  <c r="W13" i="10"/>
  <c r="AC38" i="10"/>
  <c r="W20" i="10"/>
  <c r="W62" i="10"/>
  <c r="V65" i="10"/>
  <c r="W65" i="10" s="1"/>
  <c r="Y45" i="10"/>
  <c r="Z45" i="10"/>
  <c r="Y21" i="10"/>
  <c r="Z21" i="10" s="1"/>
  <c r="H21" i="12"/>
  <c r="W27" i="10"/>
  <c r="AC57" i="10"/>
  <c r="AC61" i="10"/>
  <c r="V18" i="10"/>
  <c r="W18" i="10" s="1"/>
  <c r="AB40" i="10"/>
  <c r="AC40" i="10" s="1"/>
  <c r="AB28" i="10"/>
  <c r="AC28" i="10"/>
  <c r="AB48" i="10"/>
  <c r="AC48" i="10" s="1"/>
  <c r="J21" i="12"/>
  <c r="AC65" i="10"/>
  <c r="W55" i="10"/>
  <c r="V63" i="10"/>
  <c r="W63" i="10" s="1"/>
  <c r="W59" i="10"/>
  <c r="V59" i="10"/>
  <c r="W48" i="10"/>
  <c r="Y37" i="10"/>
  <c r="Z37" i="10"/>
  <c r="AB10" i="10"/>
  <c r="AC10" i="10" s="1"/>
  <c r="AZ27" i="16"/>
  <c r="DD27" i="16" s="1"/>
  <c r="DD15" i="16"/>
  <c r="DD7" i="16"/>
  <c r="DD22" i="16"/>
  <c r="DD37" i="16"/>
  <c r="DD55" i="16"/>
  <c r="DD11" i="16"/>
  <c r="DD36" i="16"/>
  <c r="DD34" i="16"/>
  <c r="DD9" i="16"/>
  <c r="DD28" i="16"/>
  <c r="DD54" i="16"/>
  <c r="AF69" i="14" l="1"/>
  <c r="L9" i="17" s="1"/>
  <c r="Z69" i="10"/>
  <c r="H10" i="18" s="1"/>
  <c r="AX70" i="11"/>
  <c r="AO69" i="11"/>
  <c r="P14" i="17" s="1"/>
  <c r="AF69" i="11"/>
  <c r="AX69" i="11"/>
  <c r="G27" i="18" s="1"/>
  <c r="AO70" i="11"/>
  <c r="Q14" i="17" s="1"/>
  <c r="AI67" i="11"/>
  <c r="E22" i="18" s="1"/>
  <c r="AL69" i="11"/>
  <c r="AI69" i="11"/>
  <c r="H14" i="17" s="1"/>
  <c r="AL67" i="11"/>
  <c r="J14" i="17" s="1"/>
  <c r="AX67" i="11"/>
  <c r="Z14" i="17" s="1"/>
  <c r="AO67" i="11"/>
  <c r="N14" i="17" s="1"/>
  <c r="G21" i="18"/>
  <c r="D14" i="17"/>
  <c r="L14" i="17"/>
  <c r="G23" i="18"/>
  <c r="AB14" i="17"/>
  <c r="H24" i="18"/>
  <c r="E24" i="18"/>
  <c r="AR68" i="11"/>
  <c r="AR67" i="11"/>
  <c r="AO68" i="11"/>
  <c r="AL68" i="11"/>
  <c r="B26" i="12"/>
  <c r="AR70" i="11"/>
  <c r="AX68" i="11"/>
  <c r="AF68" i="11"/>
  <c r="H27" i="18"/>
  <c r="AC14" i="17"/>
  <c r="BA68" i="11"/>
  <c r="BA70" i="11"/>
  <c r="BA67" i="11"/>
  <c r="AR69" i="11"/>
  <c r="AL70" i="11"/>
  <c r="AF70" i="11"/>
  <c r="AU67" i="11"/>
  <c r="AU69" i="11"/>
  <c r="AU68" i="11"/>
  <c r="AU70" i="11"/>
  <c r="BA69" i="11"/>
  <c r="AI70" i="11"/>
  <c r="AI68" i="11"/>
  <c r="AF67" i="11"/>
  <c r="AF70" i="14"/>
  <c r="H16" i="18" s="1"/>
  <c r="AC67" i="14"/>
  <c r="E15" i="18" s="1"/>
  <c r="AC70" i="14"/>
  <c r="AC69" i="14"/>
  <c r="Z69" i="14"/>
  <c r="Z70" i="14"/>
  <c r="Z67" i="14"/>
  <c r="Z68" i="14"/>
  <c r="AC68" i="14"/>
  <c r="AI69" i="14"/>
  <c r="AI67" i="14"/>
  <c r="AI68" i="14"/>
  <c r="AI70" i="14"/>
  <c r="AL69" i="14"/>
  <c r="AL67" i="14"/>
  <c r="AL68" i="14"/>
  <c r="AL70" i="14"/>
  <c r="AF68" i="14"/>
  <c r="B31" i="12"/>
  <c r="AF67" i="14"/>
  <c r="W69" i="10"/>
  <c r="H9" i="18" s="1"/>
  <c r="Z66" i="10"/>
  <c r="E10" i="18" s="1"/>
  <c r="W68" i="10"/>
  <c r="D4" i="17" s="1"/>
  <c r="AC66" i="10"/>
  <c r="AC67" i="10"/>
  <c r="W66" i="10"/>
  <c r="AC69" i="10"/>
  <c r="H11" i="18" s="1"/>
  <c r="Z67" i="10"/>
  <c r="F4" i="17"/>
  <c r="W67" i="10"/>
  <c r="B21" i="12"/>
  <c r="Z68" i="10"/>
  <c r="AC68" i="10"/>
  <c r="G24" i="18" l="1"/>
  <c r="F14" i="17"/>
  <c r="E27" i="18"/>
  <c r="G16" i="18"/>
  <c r="F9" i="17"/>
  <c r="M9" i="17"/>
  <c r="G9" i="18"/>
  <c r="G22" i="18"/>
  <c r="E23" i="18"/>
  <c r="AO71" i="11"/>
  <c r="H26" i="18"/>
  <c r="Y14" i="17"/>
  <c r="C14" i="17"/>
  <c r="F21" i="18"/>
  <c r="W14" i="17"/>
  <c r="F26" i="18"/>
  <c r="F27" i="18"/>
  <c r="AA14" i="17"/>
  <c r="B14" i="17"/>
  <c r="AF71" i="11"/>
  <c r="E21" i="18"/>
  <c r="H28" i="18"/>
  <c r="AG14" i="17"/>
  <c r="F22" i="18"/>
  <c r="G14" i="17"/>
  <c r="AE14" i="17"/>
  <c r="F28" i="18"/>
  <c r="H22" i="18"/>
  <c r="I14" i="17"/>
  <c r="U14" i="17"/>
  <c r="H25" i="18"/>
  <c r="R14" i="17"/>
  <c r="E25" i="18"/>
  <c r="AR71" i="11"/>
  <c r="AX71" i="11"/>
  <c r="H21" i="18"/>
  <c r="E14" i="17"/>
  <c r="F23" i="18"/>
  <c r="K14" i="17"/>
  <c r="AI71" i="11"/>
  <c r="H23" i="18"/>
  <c r="M14" i="17"/>
  <c r="O14" i="17"/>
  <c r="F24" i="18"/>
  <c r="AL71" i="11"/>
  <c r="X14" i="17"/>
  <c r="G26" i="18"/>
  <c r="G25" i="18"/>
  <c r="T14" i="17"/>
  <c r="AF14" i="17"/>
  <c r="G28" i="18"/>
  <c r="V14" i="17"/>
  <c r="E26" i="18"/>
  <c r="AU71" i="11"/>
  <c r="BA71" i="11"/>
  <c r="E28" i="18"/>
  <c r="AD14" i="17"/>
  <c r="S14" i="17"/>
  <c r="F25" i="18"/>
  <c r="E17" i="18"/>
  <c r="AI71" i="14"/>
  <c r="N9" i="17"/>
  <c r="K9" i="17"/>
  <c r="F16" i="18"/>
  <c r="G17" i="18"/>
  <c r="P9" i="17"/>
  <c r="H14" i="18"/>
  <c r="E9" i="17"/>
  <c r="Z71" i="14"/>
  <c r="E14" i="18"/>
  <c r="B9" i="17"/>
  <c r="G18" i="18"/>
  <c r="T9" i="17"/>
  <c r="H18" i="18"/>
  <c r="U9" i="17"/>
  <c r="H17" i="18"/>
  <c r="Q9" i="17"/>
  <c r="G9" i="17"/>
  <c r="F15" i="18"/>
  <c r="G14" i="18"/>
  <c r="D9" i="17"/>
  <c r="AC71" i="14"/>
  <c r="AL71" i="14"/>
  <c r="R9" i="17"/>
  <c r="E18" i="18"/>
  <c r="H15" i="18"/>
  <c r="I9" i="17"/>
  <c r="J9" i="17"/>
  <c r="E16" i="18"/>
  <c r="AF71" i="14"/>
  <c r="S9" i="17"/>
  <c r="F18" i="18"/>
  <c r="F17" i="18"/>
  <c r="O9" i="17"/>
  <c r="F14" i="18"/>
  <c r="C9" i="17"/>
  <c r="G15" i="18"/>
  <c r="H9" i="17"/>
  <c r="G4" i="17"/>
  <c r="F10" i="18"/>
  <c r="J4" i="17"/>
  <c r="E11" i="18"/>
  <c r="AC70" i="10"/>
  <c r="M4" i="17" s="1"/>
  <c r="K4" i="17"/>
  <c r="F11" i="18"/>
  <c r="G11" i="18"/>
  <c r="L4" i="17"/>
  <c r="F9" i="18"/>
  <c r="C4" i="17"/>
  <c r="H4" i="17"/>
  <c r="G10" i="18"/>
  <c r="Z70" i="10"/>
  <c r="I4" i="17" s="1"/>
  <c r="W70" i="10"/>
  <c r="E4" i="17" s="1"/>
  <c r="B4" i="17"/>
  <c r="E9" i="18"/>
  <c r="D27" i="18" l="1"/>
  <c r="I27" i="18" s="1"/>
  <c r="A4" i="17"/>
  <c r="D11" i="18"/>
  <c r="I11" i="18" s="1"/>
  <c r="D22" i="18"/>
  <c r="I22" i="18" s="1"/>
  <c r="D23" i="18"/>
  <c r="I23" i="18" s="1"/>
  <c r="D28" i="18"/>
  <c r="I28" i="18" s="1"/>
  <c r="D25" i="18"/>
  <c r="I25" i="18" s="1"/>
  <c r="D21" i="18"/>
  <c r="I21" i="18" s="1"/>
  <c r="D24" i="18"/>
  <c r="I24" i="18" s="1"/>
  <c r="A14" i="17"/>
  <c r="D26" i="18"/>
  <c r="I26" i="18" s="1"/>
  <c r="D14" i="18"/>
  <c r="I14" i="18" s="1"/>
  <c r="D15" i="18"/>
  <c r="I15" i="18" s="1"/>
  <c r="D18" i="18"/>
  <c r="I18" i="18" s="1"/>
  <c r="A9" i="17"/>
  <c r="D16" i="18"/>
  <c r="I16" i="18" s="1"/>
  <c r="D17" i="18"/>
  <c r="I17" i="18" s="1"/>
  <c r="D10" i="18"/>
  <c r="I10" i="18" s="1"/>
  <c r="D9" i="18"/>
  <c r="I9" i="18" s="1"/>
  <c r="I29" i="18" l="1"/>
  <c r="I12" i="18"/>
  <c r="I19" i="18"/>
</calcChain>
</file>

<file path=xl/sharedStrings.xml><?xml version="1.0" encoding="utf-8"?>
<sst xmlns="http://schemas.openxmlformats.org/spreadsheetml/2006/main" count="710" uniqueCount="355">
  <si>
    <t>เลขที่</t>
  </si>
  <si>
    <t>ชื่อ - สกุล</t>
  </si>
  <si>
    <t>เลขประจำตัว</t>
  </si>
  <si>
    <t>สรุปผล</t>
  </si>
  <si>
    <t>การประเมิน</t>
  </si>
  <si>
    <t>การประเมินคุณลักษณะอันพึงประสงค์</t>
  </si>
  <si>
    <t>สรุปผลการประเมิน</t>
  </si>
  <si>
    <t>ผลการประเมิน</t>
  </si>
  <si>
    <t>ปพ.๕</t>
  </si>
  <si>
    <t>คำชี้แจง</t>
  </si>
  <si>
    <t>1</t>
  </si>
  <si>
    <t>ปีการศึกษา</t>
  </si>
  <si>
    <t>โรงเรียนอัสสัมชัญสมุทรปราการ</t>
  </si>
  <si>
    <t>419/1389 หมู่ 5  ถ. เทพารักษ์  ต. เทพารักษ์  อ. เมือง  จ. สมุทรปราการ  10270</t>
  </si>
  <si>
    <t>โทร 0-2384-7491-6  แฟ็กซ์ 0-2384-0445  http:/www.acsp.ac.th</t>
  </si>
  <si>
    <t>********************************************</t>
  </si>
  <si>
    <t>จำนวน</t>
  </si>
  <si>
    <t>หมายเหตุ</t>
  </si>
  <si>
    <t>ผู้เรียนทั้งหมด</t>
  </si>
  <si>
    <t>การอนุมัติผลการเรียน</t>
  </si>
  <si>
    <t>มิสรุ่งรัตน์  กมลศิริประเสริฐ</t>
  </si>
  <si>
    <t>เรียนเสนอเพื่อโปรดพิจารณา</t>
  </si>
  <si>
    <t>ผู้อำนวยการ</t>
  </si>
  <si>
    <t>(วัน / เดือน / ปี)</t>
  </si>
  <si>
    <t>การประเมินการอ่าน คิดวิเคราะห์ และเขียน และ การประเมินคุณลักษณะอันพึงประสงค์</t>
  </si>
  <si>
    <t>การประเมินการอ่าน คิดวิเคราะห์ และเขียน</t>
  </si>
  <si>
    <t xml:space="preserve"> </t>
  </si>
  <si>
    <t>ผู้ช่วยครูใหญ่ฝ่ายวิชาการ</t>
  </si>
  <si>
    <t>ผู้ช่วยครูใหญ่ฝ่ายปกครอง</t>
  </si>
  <si>
    <t>มาสเตอร์ปริวัตร  โวหาร</t>
  </si>
  <si>
    <t xml:space="preserve">แบบบันทึกผลการพัฒนาคุณภาพผู้เรียน </t>
  </si>
  <si>
    <t>3</t>
  </si>
  <si>
    <t>หมายถึง</t>
  </si>
  <si>
    <t>ดีเยี่ยม</t>
  </si>
  <si>
    <t>2</t>
  </si>
  <si>
    <t>ดี</t>
  </si>
  <si>
    <t>1. การประเมินคุณลักษณะอันพึงประสงค์ เป็นการประเมินเพื่อพัฒนานักเรียนตามคุณลักษณะอันพึงประสงค์</t>
  </si>
  <si>
    <t>ของโรงเรียนแบ่งเกณฑ์การประเมินตามระดับคะแนน ดังนี้</t>
  </si>
  <si>
    <t>2. ประเมินนักเรียนเป็นรายบุคล ตามคุณลักษณะอันพีงประสงค์ของโรงเรียนในแต่ละข้อ โดยการสรุปผล</t>
  </si>
  <si>
    <t>จากข้อมูลในแบบบันทึกพฤติกรรมของนักเรียน และให้ระดับคุณภาพ ดังนี้</t>
  </si>
  <si>
    <t xml:space="preserve">           การประเมินคุณลักษณะอันพึงประสงค์</t>
  </si>
  <si>
    <t>หน้า 4</t>
  </si>
  <si>
    <t>แต่ละข้อในกรณีที่ไม่สามารถหาสถิติฐานนิยมได้ ให้รวมคะแนนที่ประเมินในแต่ละข้อแล้วหาค่าเฉลี่ยเพื่อสรุป</t>
  </si>
  <si>
    <t xml:space="preserve">4. การสรุปผลคุณลักษณะอันพึงประสงค์ตลอดภาคเรียน/ตลอดปี โดยสรุปรวมจากผลการประเมินครั้งที่ 1 </t>
  </si>
  <si>
    <t xml:space="preserve">และครั้งที่ 2 </t>
  </si>
  <si>
    <t>หมายเหตุ : ระดับประถม สรุปการประเมินผลเป็นรายปี ส่วนระดับมัธยมสรุปการประเมินผลเป็นรายภาคเรียน</t>
  </si>
  <si>
    <t>หน้า 6</t>
  </si>
  <si>
    <t>3. มีความชื่อสัตย์สุจริต</t>
  </si>
  <si>
    <t>3.3 ไม่พูดโกหก</t>
  </si>
  <si>
    <t>6.1 ให้เกียรติและเคารพสิทธิ ยอมรับฟังความคิดเห็นของผู้อื่น</t>
  </si>
  <si>
    <t>7. มีจิตสำนึกความเป็นไทย และกตัญญูต่อผู้มีพระคุณ</t>
  </si>
  <si>
    <t>ผ่าน</t>
  </si>
  <si>
    <t>ผลการประเมิน ภาคเรียนที่ 1</t>
  </si>
  <si>
    <t>ผลการประเมิน ภาคเรียนที่ 2</t>
  </si>
  <si>
    <t>คุณภาพ</t>
  </si>
  <si>
    <t>ระดับ</t>
  </si>
  <si>
    <t>ตลอดปีการศึกษา</t>
  </si>
  <si>
    <t>ข้อ 1. รักชาติ ศาสน์ กษัตริย์</t>
  </si>
  <si>
    <t>ข้อ 2. มีระเบียบวินัย</t>
  </si>
  <si>
    <t>ข้อ 3. มีความซื่อสัตย์สุจริต</t>
  </si>
  <si>
    <t>ข้อ 4. มีความรับผิดชอบ ขยัน อดทน และพากเพียร</t>
  </si>
  <si>
    <t>ข้อ 5. มีวิถีชีวิตอย่างพอเพียง</t>
  </si>
  <si>
    <t>ข้อ 6. มีความเป็นประชาธิปไตย และเป็นผู้นำกล้าแสดงออก</t>
  </si>
  <si>
    <t>ข้อ 7. มีจิตสำนึกความเป็นไทย และกตัญญูต่อผู้มีพระคุณ</t>
  </si>
  <si>
    <t>ข้อ 8. มีจิตอาสา จิตสาธารณะ และอนุรักษ์สิ่งแวดล้อม</t>
  </si>
  <si>
    <t>8. มีจิตอาสา จิตสาธารณะ และอนุรักษ์สิ่งแวดล้อม</t>
  </si>
  <si>
    <t>8.1 เข้าร่วมกิจกรรมบำเพ็ญประโยชน์เพื่อส่วนรวม</t>
  </si>
  <si>
    <t>8.2 มีส่วนร่วมในการดูแลหรือรักษาสาธารณูปโภค และสาธารณสมบัติ</t>
  </si>
  <si>
    <t>8.3 มีส่วนร่วมในการอนุรักษ์สิ่งแวดล้อมและทรัพยากรธรรมชาติ</t>
  </si>
  <si>
    <t>7.1 แสดงความเคารพต่อบิดา มารดา ครูอาจารย์</t>
  </si>
  <si>
    <t>7.2 ปฏิบัติตนตามประเพณีวัฒนธรรมไทย</t>
  </si>
  <si>
    <t>7.3 มีส่วนร่วมในการอนุรักษ์ และเผยแพร่ศิลปวัฒนธรรมไทย</t>
  </si>
  <si>
    <t>6. มีความเป็นประชาธิปไตยและเป็นผู้นำกล้าแสดงออก</t>
  </si>
  <si>
    <t>6.2 รู้รักสามัคคีและทำงานเป็นทีม</t>
  </si>
  <si>
    <t>6.3 เป็นผู้นำและผู้ตามที่ดี สามารถทำงานร่วมกับผู้อื่นได้</t>
  </si>
  <si>
    <t>6.4 วางแผนการทำงานอย่างเป็นระบบ (PDCA)</t>
  </si>
  <si>
    <t>5. มีวิถีชีวิตอย่างพอเพียง</t>
  </si>
  <si>
    <t>5.1 ใช้ทรัพย์สินส่วนตัวอย่างคุ้มค่า และเกิดประโยชน์สูงสุด</t>
  </si>
  <si>
    <t>5.2 การใช้ทรัพย์สินส่วนตัวอย่างประหยัด</t>
  </si>
  <si>
    <t>5.3 ใช้ทรัพย์สินสาธารณูปโภคส่วนรวมอย่างประหยัดและคุ้มค่า</t>
  </si>
  <si>
    <t>4. มีความรับผิดชอบ ขยัน อดทน และพากเพียร</t>
  </si>
  <si>
    <t>4.1 มาเรียนอย่างสม่ำเสมอและตั้งใจเรียน</t>
  </si>
  <si>
    <t>4.2 ทำงานที่ได้รับมอบหมายให้สำเร็จตามกำหนด</t>
  </si>
  <si>
    <t>4.3 มีทักษะในการทำงาน และสามารถทำงานร่วมกับผู้อื่นได้</t>
  </si>
  <si>
    <t>4.4 ใฝ่รู้ใฝ่เรียนในการแสวงหาความรู้ และพัฒนาตนเองอย่างต่อเนื่อง</t>
  </si>
  <si>
    <t>3.1 ไม่ทุจริตในการสอบ หรือไม่ลอกการบ้าน</t>
  </si>
  <si>
    <t>3.2 ไม่ลักขโมย หรือไม่นำเอาของผู้อื่นมาเป็นของตน</t>
  </si>
  <si>
    <t>3.4 ยอมรับความเป็นจริงในสิ่งที่ตนกระทำ</t>
  </si>
  <si>
    <t>2. มีระเบียบวินัย</t>
  </si>
  <si>
    <t>2.1 การมาเข้าแถวทันเวลา (หลังเพลงเยาวชนชาติไทยจบ อยู่ที่แถวให้เรียบร้อย)</t>
  </si>
  <si>
    <t>2.2 การแสดงความเคารพได้อย่างเหมาะสมตามกาละเทศะ</t>
  </si>
  <si>
    <t>2.3 การแต่งกายถูกต้องตามระเบียบโรงเรียน</t>
  </si>
  <si>
    <t>2.4 ไม่เกี่ยวข้องกับยาเสพติดและสิ่งมอมเมา</t>
  </si>
  <si>
    <t>2.5 ไม่แสดงพฤติกรรมชู้สาว หรือพฤติกรรมสุ่มเสี่ยงก่อการทะเลาะวิวาท</t>
  </si>
  <si>
    <t>1. รักชาติ ศาสน์ กษัตริย์</t>
  </si>
  <si>
    <t>1.1 การร้องเพลงชาติ เพลงสรรเสริญ เพลงโรงเรียน เสียงดัง</t>
  </si>
  <si>
    <t>1.2 การสวดภาวนาเวลาเช้าและเย็น ด้วยจิตใจที่สงบนิ่ง</t>
  </si>
  <si>
    <t>1.3 แสดงความเคารพสถาบันพระมหากษัตริย์ทุกโอกาส</t>
  </si>
  <si>
    <t>รวม</t>
  </si>
  <si>
    <t>คิดวิเคราะห์</t>
  </si>
  <si>
    <t>3. สรุปผลคุณลักษณะอันพึงประสงค์  โดยใช้ค่าสถิติฐานนิยมจากการประเมินคุณลักษณะอันพึงประสงค์ใน</t>
  </si>
  <si>
    <t xml:space="preserve">           การประเมินอ่าน คิดวิเคราะห์ เขียน</t>
  </si>
  <si>
    <t>ดีเยี่ยม  หมายถึง  มีผลงานที่แสดงถึงความสามารถในการอ่าน  คิดวิเคราะห์และเขียน</t>
  </si>
  <si>
    <t>ที่มีคุณภาพดีเลิศอยู่เสมอ</t>
  </si>
  <si>
    <t>ดี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</si>
  <si>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</t>
  </si>
  <si>
    <t>ผ่าน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</si>
  <si>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  แต่ยังมีข้อบกพร่องบางประการ</t>
  </si>
  <si>
    <t>ไม่ผ่าน  หมายถึง  ไม่มีผลงานที่แสดงถึงความสามารถในการอ่าน  คิดวิเคราะห์  และเขียน</t>
  </si>
  <si>
    <t>หรือผลงานนั้นยังมีข้อบกพร่องที่ต้องได้รับการปรับปรุงแก้ไขหลายประการ</t>
  </si>
  <si>
    <t>เพื่อประโยชน์สุขของตนเองและสังคม</t>
  </si>
  <si>
    <t>ผ่าน  หมายถึง  ผู้เรียนรับรู้และปฏิบัติตามกฎเกณฑ์และเงื่อนไขที่สถานศึกษากำหนด</t>
  </si>
  <si>
    <t>1. การประเมินอ่าน คิดวิเคราะห์ เขียน เป็นการประเมินเพื่อพัฒนานักเรียนด้านการอ่าน คิดวิเคราะห์ เขียน</t>
  </si>
  <si>
    <t>ตามเกณฑ์ของโรงเรียน  แบ่งเกณฑ์การประเมินตามระดับคะแนน ดังนี้</t>
  </si>
  <si>
    <t>3. สรุปผลการอ่านคิดวิเคราะห์ เขียน  โดยใช้ค่าร้อยละจากคะแนนจากการประเมินอ่าน คิดิวเคราะห์ เขียน</t>
  </si>
  <si>
    <t>ดังนี้  ดีเยี่ยม ได้คะแนนร้อยละ 80 ขึ้นไป,  ดี  ได้คะแนนร้อยละ 60-79 , ผ่าน  ได้คะแนนร้อยละ 50 - 69</t>
  </si>
  <si>
    <t>และไม่ผ่าน  ได้คะแนนต้ำกว่าร้อยละ 50</t>
  </si>
  <si>
    <t>อ่าน</t>
  </si>
  <si>
    <t>1-2</t>
  </si>
  <si>
    <t>หัวหน้างานทะเบียนและวัดผล</t>
  </si>
  <si>
    <t>มาสเตอร์เอกลักษณ์ คล้ายสุบรรณ</t>
  </si>
  <si>
    <t>ดีเยี่ยม (3)</t>
  </si>
  <si>
    <t>ดี (2)</t>
  </si>
  <si>
    <t>ผ่าน (1)</t>
  </si>
  <si>
    <t>ไม่ผ่าน (0)</t>
  </si>
  <si>
    <t xml:space="preserve"> อนุมัติ</t>
  </si>
  <si>
    <t xml:space="preserve"> ไม่อนุมัติ</t>
  </si>
  <si>
    <t xml:space="preserve">     ชั้น/ห้อง </t>
  </si>
  <si>
    <t>หน้า 2</t>
  </si>
  <si>
    <t>หน้า 3</t>
  </si>
  <si>
    <t>การประเมินสมถรรนะของผู้เรียน</t>
  </si>
  <si>
    <t>( ภราดาทักษบุตร  ไกรประสิทธิ์ )</t>
  </si>
  <si>
    <t>ครูผู้สอน</t>
  </si>
  <si>
    <t>ภาคเรียนที่</t>
  </si>
  <si>
    <t>การสื่อสาร</t>
  </si>
  <si>
    <t>การคิด</t>
  </si>
  <si>
    <t>การแก้ปัญหา</t>
  </si>
  <si>
    <t>ทักษะชีวิต</t>
  </si>
  <si>
    <t>เทคโนโลยี</t>
  </si>
  <si>
    <t>การเขียน</t>
  </si>
  <si>
    <t>หน้า 1</t>
  </si>
  <si>
    <t>บันทึกเวลาเรียน ภาคเรียนที่ 1</t>
  </si>
  <si>
    <t xml:space="preserve"> ปีการศึกษา</t>
  </si>
  <si>
    <t>สัปดาห์</t>
  </si>
  <si>
    <t>เดือน</t>
  </si>
  <si>
    <t>เวลา</t>
  </si>
  <si>
    <t>วันที่</t>
  </si>
  <si>
    <t>ชื่อ</t>
  </si>
  <si>
    <t>เรียน</t>
  </si>
  <si>
    <t>ชั่วโมง</t>
  </si>
  <si>
    <t>ป</t>
  </si>
  <si>
    <t>ป.</t>
  </si>
  <si>
    <t>ข</t>
  </si>
  <si>
    <t>ข.</t>
  </si>
  <si>
    <t>ล</t>
  </si>
  <si>
    <t>ล.</t>
  </si>
  <si>
    <t>บันทึกเวลาเรียน ภาคเรียนที่ 2</t>
  </si>
  <si>
    <t>หน้า 5</t>
  </si>
  <si>
    <t>หน้า 7</t>
  </si>
  <si>
    <t>หน้า 8</t>
  </si>
  <si>
    <t>หน้า 9</t>
  </si>
  <si>
    <t xml:space="preserve">ดีเยี่ยม  หมายถึง  </t>
  </si>
  <si>
    <t>ผู้เรียนปฏิบัติตนตามคุณลักษณะจนเป็นนิสัย  และนำไปใช้ ในชีวิตประจำวัน</t>
  </si>
  <si>
    <t xml:space="preserve">ดี  หมายถึง  </t>
  </si>
  <si>
    <t>ผู้เรียนมีคุณลักษณะในการปฏิบัติตามกฎเกณฑ์  เพื่อให้เป็นการยอมรับของสังคม</t>
  </si>
  <si>
    <t>การประเมินการอ่านคิด วิเคราะห์ และเขียน</t>
  </si>
  <si>
    <t>การอ่าน</t>
  </si>
  <si>
    <t>ไม่ผ่าน</t>
  </si>
  <si>
    <t>การคิดวิเคราะห์</t>
  </si>
  <si>
    <t>นักเรียน</t>
  </si>
  <si>
    <t>การใช้ทักษะชีวิต</t>
  </si>
  <si>
    <t>การใช้เทคโนโลยี</t>
  </si>
  <si>
    <t>การประเมินสมถรรนะของผู้เรียน 5 ด้าน</t>
  </si>
  <si>
    <t>รักชาติ ศาสน์ กษัตริย์</t>
  </si>
  <si>
    <t>มีระเบียบวินัย</t>
  </si>
  <si>
    <t>มีความซื่อสัตย์สุจริต</t>
  </si>
  <si>
    <t>มีความรับผิดชอบ ขยัน อดทน และพากเพียร</t>
  </si>
  <si>
    <t>มีวิถีชีวิตอย่างพอเพียง</t>
  </si>
  <si>
    <t>มีความเป็นประชาธิปไตย และเป็นผู้นำกล้าแสดงออก</t>
  </si>
  <si>
    <t>มีจิตอาสา จิตสาธารณะ และอนุรักษ์สิ่งแวดล้อม</t>
  </si>
  <si>
    <t>มีจิตสำนึกความเป็นไทย และกตัญญูต่อผู้มีพระคุณ</t>
  </si>
  <si>
    <t>สรุปผลประเมิน</t>
  </si>
  <si>
    <t>0</t>
  </si>
  <si>
    <t>ความสามารถในการสื่อสาร</t>
  </si>
  <si>
    <t>ความสามารถในการคิด</t>
  </si>
  <si>
    <t>ความสามารถในการแก้ปัญหา</t>
  </si>
  <si>
    <t>ความสามารถในการใช้เทคโนโลยี</t>
  </si>
  <si>
    <t>ความสามารถในการใช้ทักษะชีวิต </t>
  </si>
  <si>
    <t>สมรรถนะสำคัญของผู้เรียน 5 ด้าน</t>
  </si>
  <si>
    <t>ประเมินการอ่านคิดวิเคราะห์</t>
  </si>
  <si>
    <t>ประเมินการอ่าน</t>
  </si>
  <si>
    <t>ประเมินการคิดวิเคราะห์</t>
  </si>
  <si>
    <t>ประเมินการเขียน</t>
  </si>
  <si>
    <t>คุณลักษณะอันพึงประสงค์ 8 ประการ</t>
  </si>
  <si>
    <t>ซื่อสัตย์สุจริต </t>
  </si>
  <si>
    <t>มีวินัย</t>
  </si>
  <si>
    <t>ใฝ่เรียนรู้ </t>
  </si>
  <si>
    <t>อยู่อย่างพอเพียง </t>
  </si>
  <si>
    <t>มุ่งมั่นในการทำงาน </t>
  </si>
  <si>
    <t>รักความเป็นไทย </t>
  </si>
  <si>
    <t>มีจิตสาธารณะ </t>
  </si>
  <si>
    <t>รักชาติ ศาสน์ กษัตริย์ </t>
  </si>
  <si>
    <t>ข้อที่</t>
  </si>
  <si>
    <t>ร้อยละระดับดีขึ้นไป</t>
  </si>
  <si>
    <t>ประเมินการอ่านคิดวิเคราะห์ระดับดีขึ้นไปคิดเป็นร้อยละ</t>
  </si>
  <si>
    <t>สรุปการประเมินการอ่านคิดวิเคราะห์ สมรรถนะ และคุณลักษณะอันพึงประสงค์ (รายห้องเรียน)</t>
  </si>
  <si>
    <t xml:space="preserve">ห้องเรียน : </t>
  </si>
  <si>
    <t>ผู้บันทึกข้อมูล</t>
  </si>
  <si>
    <t>ผู้บันทึกข้อมูล :</t>
  </si>
  <si>
    <t>ภาคเรียนที่ :</t>
  </si>
  <si>
    <t>ปีการศึกษา :</t>
  </si>
  <si>
    <t>มิส / มาสเตอร์</t>
  </si>
  <si>
    <t>พีรวิชญ์</t>
  </si>
  <si>
    <t>ปัณณธร</t>
  </si>
  <si>
    <t>ภาคิน</t>
  </si>
  <si>
    <t>กฤตภาส</t>
  </si>
  <si>
    <t>สิรวิชญ์</t>
  </si>
  <si>
    <t>ปัณณวิชญ์</t>
  </si>
  <si>
    <t>ภูมิพัฒน์</t>
  </si>
  <si>
    <t>ธนกฤต</t>
  </si>
  <si>
    <t>ชิษณุพงศ์</t>
  </si>
  <si>
    <t>ณฐกร</t>
  </si>
  <si>
    <t>ณภัทร</t>
  </si>
  <si>
    <t>16612</t>
  </si>
  <si>
    <t>จรูญสิริพันธ์</t>
  </si>
  <si>
    <t>16618</t>
  </si>
  <si>
    <t>เดชาธร</t>
  </si>
  <si>
    <t>เครือแก้ว</t>
  </si>
  <si>
    <t>16624</t>
  </si>
  <si>
    <t>พงศกรณ์</t>
  </si>
  <si>
    <t>ลิมปนเทวินทร์</t>
  </si>
  <si>
    <t>16628</t>
  </si>
  <si>
    <t>กิตติกวิน</t>
  </si>
  <si>
    <t>โสภากุล</t>
  </si>
  <si>
    <t>16634</t>
  </si>
  <si>
    <t>ณฐภัทร</t>
  </si>
  <si>
    <t>คำหอม</t>
  </si>
  <si>
    <t>16638</t>
  </si>
  <si>
    <t>วงศกร</t>
  </si>
  <si>
    <t>ไชยวงศ์</t>
  </si>
  <si>
    <t>16658</t>
  </si>
  <si>
    <t>จิรัฎฐ์</t>
  </si>
  <si>
    <t>เจริญวาสนุตร์</t>
  </si>
  <si>
    <t>16687</t>
  </si>
  <si>
    <t>ธันต์ชนก</t>
  </si>
  <si>
    <t>ช่องประเสริฐ</t>
  </si>
  <si>
    <t>16688</t>
  </si>
  <si>
    <t>ณศลา</t>
  </si>
  <si>
    <t>แสงชูวงษ์</t>
  </si>
  <si>
    <t>16691</t>
  </si>
  <si>
    <t>ปาภังกร</t>
  </si>
  <si>
    <t>ไชยวินิจ</t>
  </si>
  <si>
    <t>16694</t>
  </si>
  <si>
    <t>ทศพล</t>
  </si>
  <si>
    <t>รักการค้า</t>
  </si>
  <si>
    <t>16699</t>
  </si>
  <si>
    <t>วีระรุจิวัฒน์</t>
  </si>
  <si>
    <t>16712</t>
  </si>
  <si>
    <t>ภคนันท์</t>
  </si>
  <si>
    <t>อรวรรณหโณทัย</t>
  </si>
  <si>
    <t>16715</t>
  </si>
  <si>
    <t>กฤตตัสฎา</t>
  </si>
  <si>
    <t>จันทร์ดำ</t>
  </si>
  <si>
    <t>16717</t>
  </si>
  <si>
    <t>วิระมิตรชัย</t>
  </si>
  <si>
    <t>16718</t>
  </si>
  <si>
    <t>จีรังกูล</t>
  </si>
  <si>
    <t>16724</t>
  </si>
  <si>
    <t>นราวิชญ์</t>
  </si>
  <si>
    <t>เกิดผลมาก</t>
  </si>
  <si>
    <t>16726</t>
  </si>
  <si>
    <t>อิทธิพัฒน์</t>
  </si>
  <si>
    <t>เลิศชาญวุฒิ</t>
  </si>
  <si>
    <t>16730</t>
  </si>
  <si>
    <t>พัฒน์</t>
  </si>
  <si>
    <t>พิพัฒน์ศิริศักดิ์</t>
  </si>
  <si>
    <t>16738</t>
  </si>
  <si>
    <t>ธรารัตน์เสถียร</t>
  </si>
  <si>
    <t>16740</t>
  </si>
  <si>
    <t>พัฒนกุล</t>
  </si>
  <si>
    <t>16752</t>
  </si>
  <si>
    <t>วิษณุกรณ์</t>
  </si>
  <si>
    <t>ชมประเสริฐ</t>
  </si>
  <si>
    <t>16753</t>
  </si>
  <si>
    <t>ธรรมปพน</t>
  </si>
  <si>
    <t>สุขสอาด</t>
  </si>
  <si>
    <t>16755</t>
  </si>
  <si>
    <t>ณัฎฐ์ธนัน</t>
  </si>
  <si>
    <t>สุขผดุง</t>
  </si>
  <si>
    <t>16764</t>
  </si>
  <si>
    <t>ชินกฤษณ์</t>
  </si>
  <si>
    <t>เล็กมาก</t>
  </si>
  <si>
    <t>16772</t>
  </si>
  <si>
    <t>วชิรวิทย์</t>
  </si>
  <si>
    <t>สุนารัตน์</t>
  </si>
  <si>
    <t>16775</t>
  </si>
  <si>
    <t>พิชญ์</t>
  </si>
  <si>
    <t>เพชรานนท์</t>
  </si>
  <si>
    <t>16788</t>
  </si>
  <si>
    <t>ปัณณทัศน์</t>
  </si>
  <si>
    <t>อ้อยเฮิง</t>
  </si>
  <si>
    <t>16790</t>
  </si>
  <si>
    <t>ภูเบศ</t>
  </si>
  <si>
    <t>อุดมสุขศรี</t>
  </si>
  <si>
    <t>16791</t>
  </si>
  <si>
    <t>สุรภพ</t>
  </si>
  <si>
    <t>เอี่ยมเงิน</t>
  </si>
  <si>
    <t>16794</t>
  </si>
  <si>
    <t>ยศวัต</t>
  </si>
  <si>
    <t>อริยกุลไชยศิลป์</t>
  </si>
  <si>
    <t>16795</t>
  </si>
  <si>
    <t>วัชรพันธ์</t>
  </si>
  <si>
    <t>ชาครัตพงศ์</t>
  </si>
  <si>
    <t>16804</t>
  </si>
  <si>
    <t>ธีรบูลย์</t>
  </si>
  <si>
    <t>จิระไตรลักษณ์</t>
  </si>
  <si>
    <t>16811</t>
  </si>
  <si>
    <t>ติณณภพ</t>
  </si>
  <si>
    <t>สุวรรณคำ</t>
  </si>
  <si>
    <t>16816</t>
  </si>
  <si>
    <t>ศุภากร</t>
  </si>
  <si>
    <t>เงินถาวรวัฒนา</t>
  </si>
  <si>
    <t>16817</t>
  </si>
  <si>
    <t>บุญประคอง</t>
  </si>
  <si>
    <t>16826</t>
  </si>
  <si>
    <t>พีระพงษ์</t>
  </si>
  <si>
    <t>ศรีสูงเนิน</t>
  </si>
  <si>
    <t>16830</t>
  </si>
  <si>
    <t>ยุทธโยธิน</t>
  </si>
  <si>
    <t>หิรัญวัฒนสุข</t>
  </si>
  <si>
    <t>16832</t>
  </si>
  <si>
    <t>ตันชวลิต</t>
  </si>
  <si>
    <t>16834</t>
  </si>
  <si>
    <t>ภวินท์</t>
  </si>
  <si>
    <t>ปิดตานัง</t>
  </si>
  <si>
    <t>ดอกไม้</t>
  </si>
  <si>
    <t>นภัทร</t>
  </si>
  <si>
    <t>ภรศุภรักษ์</t>
  </si>
  <si>
    <t>กันต์ธีร์</t>
  </si>
  <si>
    <t>มากโพธิ์</t>
  </si>
  <si>
    <t>ริกกี้</t>
  </si>
  <si>
    <t>คูติโน</t>
  </si>
  <si>
    <t>ภัทรภูมิ</t>
  </si>
  <si>
    <t>แตระพรพาณิชย์</t>
  </si>
  <si>
    <t>สุวพิชญ์</t>
  </si>
  <si>
    <t>พละสวัสดิ์</t>
  </si>
  <si>
    <t>รุจิภาส</t>
  </si>
  <si>
    <t>ปุ่นอุดม</t>
  </si>
  <si>
    <t>16932</t>
  </si>
  <si>
    <t>แทนคุณ</t>
  </si>
  <si>
    <t>สอนศิริ</t>
  </si>
  <si>
    <t>บัวเนี่ยว</t>
  </si>
  <si>
    <t>สรวิชญ์</t>
  </si>
  <si>
    <t>ไตรรัตน์อัศว</t>
  </si>
  <si>
    <t>แสงนภากาศ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</si>
</sst>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6"/>
      <name val="Cordia New"/>
      <charset val="222"/>
    </font>
    <font>
      <sz val="8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.5"/>
      <name val="TH SarabunPSK"/>
      <family val="2"/>
    </font>
    <font>
      <sz val="13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0.5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0.199999999999999"/>
      <name val="TH SarabunPSK"/>
      <family val="2"/>
    </font>
    <font>
      <b/>
      <sz val="10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6"/>
      <name val="Cordia New"/>
      <family val="2"/>
    </font>
    <font>
      <sz val="14"/>
      <color indexed="9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b/>
      <sz val="18"/>
      <name val="TH SarabunPSK"/>
      <family val="2"/>
    </font>
    <font>
      <b/>
      <sz val="16"/>
      <color theme="0"/>
      <name val="TH SarabunPSK"/>
      <family val="2"/>
    </font>
    <font>
      <b/>
      <sz val="16"/>
      <color rgb="FF333333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1" fillId="0" borderId="0"/>
    <xf numFmtId="0" fontId="18" fillId="0" borderId="0"/>
  </cellStyleXfs>
  <cellXfs count="564">
    <xf numFmtId="0" fontId="0" fillId="0" borderId="0" xfId="0"/>
    <xf numFmtId="0" fontId="2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protection hidden="1"/>
    </xf>
    <xf numFmtId="0" fontId="4" fillId="2" borderId="0" xfId="0" applyFont="1" applyFill="1" applyBorder="1" applyProtection="1">
      <protection hidden="1"/>
    </xf>
    <xf numFmtId="49" fontId="9" fillId="2" borderId="0" xfId="0" applyNumberFormat="1" applyFont="1" applyFill="1" applyProtection="1"/>
    <xf numFmtId="49" fontId="10" fillId="2" borderId="0" xfId="0" applyNumberFormat="1" applyFont="1" applyFill="1" applyProtection="1"/>
    <xf numFmtId="0" fontId="10" fillId="2" borderId="0" xfId="0" applyFont="1" applyFill="1" applyProtection="1"/>
    <xf numFmtId="49" fontId="2" fillId="2" borderId="0" xfId="0" applyNumberFormat="1" applyFont="1" applyFill="1" applyProtection="1"/>
    <xf numFmtId="0" fontId="2" fillId="2" borderId="0" xfId="0" applyFont="1" applyFill="1" applyProtection="1"/>
    <xf numFmtId="49" fontId="12" fillId="2" borderId="0" xfId="0" applyNumberFormat="1" applyFont="1" applyFill="1" applyProtection="1"/>
    <xf numFmtId="0" fontId="10" fillId="2" borderId="0" xfId="0" applyFont="1" applyFill="1"/>
    <xf numFmtId="49" fontId="10" fillId="2" borderId="0" xfId="0" applyNumberFormat="1" applyFont="1" applyFill="1"/>
    <xf numFmtId="0" fontId="13" fillId="0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left" vertical="center"/>
    </xf>
    <xf numFmtId="0" fontId="3" fillId="4" borderId="7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right" vertical="center"/>
    </xf>
    <xf numFmtId="0" fontId="3" fillId="4" borderId="10" xfId="0" applyFont="1" applyFill="1" applyBorder="1" applyAlignment="1" applyProtection="1">
      <alignment horizontal="right" vertical="center"/>
    </xf>
    <xf numFmtId="0" fontId="3" fillId="4" borderId="1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left" vertical="center"/>
    </xf>
    <xf numFmtId="0" fontId="2" fillId="4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left" vertical="center"/>
    </xf>
    <xf numFmtId="0" fontId="2" fillId="4" borderId="12" xfId="0" applyFont="1" applyFill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17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21" xfId="0" applyNumberFormat="1" applyFont="1" applyFill="1" applyBorder="1" applyAlignment="1" applyProtection="1">
      <alignment horizontal="center" vertical="center"/>
      <protection locked="0"/>
    </xf>
    <xf numFmtId="49" fontId="17" fillId="0" borderId="7" xfId="0" applyNumberFormat="1" applyFont="1" applyFill="1" applyBorder="1" applyAlignment="1" applyProtection="1">
      <alignment horizontal="center" vertical="center"/>
      <protection locked="0"/>
    </xf>
    <xf numFmtId="49" fontId="17" fillId="0" borderId="5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21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7" xfId="0" applyNumberFormat="1" applyFont="1" applyFill="1" applyBorder="1" applyAlignment="1" applyProtection="1">
      <alignment horizontal="center" vertical="center" textRotation="90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49" fontId="9" fillId="4" borderId="0" xfId="0" applyNumberFormat="1" applyFont="1" applyFill="1" applyProtection="1"/>
    <xf numFmtId="49" fontId="10" fillId="4" borderId="0" xfId="0" applyNumberFormat="1" applyFont="1" applyFill="1" applyProtection="1"/>
    <xf numFmtId="49" fontId="11" fillId="4" borderId="0" xfId="0" applyNumberFormat="1" applyFont="1" applyFill="1" applyAlignment="1" applyProtection="1">
      <alignment horizontal="right"/>
    </xf>
    <xf numFmtId="49" fontId="13" fillId="4" borderId="0" xfId="0" applyNumberFormat="1" applyFont="1" applyFill="1" applyBorder="1" applyProtection="1"/>
    <xf numFmtId="49" fontId="10" fillId="4" borderId="0" xfId="0" applyNumberFormat="1" applyFont="1" applyFill="1" applyBorder="1" applyProtection="1"/>
    <xf numFmtId="49" fontId="13" fillId="4" borderId="0" xfId="0" applyNumberFormat="1" applyFont="1" applyFill="1" applyProtection="1"/>
    <xf numFmtId="49" fontId="2" fillId="4" borderId="0" xfId="0" applyNumberFormat="1" applyFont="1" applyFill="1" applyProtection="1"/>
    <xf numFmtId="49" fontId="12" fillId="4" borderId="0" xfId="0" applyNumberFormat="1" applyFont="1" applyFill="1" applyProtection="1"/>
    <xf numFmtId="49" fontId="13" fillId="4" borderId="0" xfId="0" applyNumberFormat="1" applyFont="1" applyFill="1" applyAlignment="1" applyProtection="1"/>
    <xf numFmtId="49" fontId="13" fillId="4" borderId="0" xfId="0" applyNumberFormat="1" applyFont="1" applyFill="1" applyAlignment="1" applyProtection="1">
      <alignment horizontal="left"/>
    </xf>
    <xf numFmtId="49" fontId="13" fillId="4" borderId="0" xfId="0" applyNumberFormat="1" applyFont="1" applyFill="1" applyAlignment="1" applyProtection="1">
      <alignment horizontal="left"/>
      <protection locked="0"/>
    </xf>
    <xf numFmtId="49" fontId="10" fillId="4" borderId="0" xfId="0" applyNumberFormat="1" applyFont="1" applyFill="1" applyBorder="1" applyAlignment="1" applyProtection="1">
      <alignment horizontal="left"/>
    </xf>
    <xf numFmtId="49" fontId="10" fillId="4" borderId="0" xfId="0" applyNumberFormat="1" applyFont="1" applyFill="1" applyBorder="1" applyAlignment="1" applyProtection="1">
      <alignment horizontal="right"/>
    </xf>
    <xf numFmtId="49" fontId="2" fillId="4" borderId="0" xfId="0" applyNumberFormat="1" applyFont="1" applyFill="1" applyBorder="1" applyProtection="1"/>
    <xf numFmtId="49" fontId="10" fillId="4" borderId="0" xfId="0" applyNumberFormat="1" applyFont="1" applyFill="1" applyBorder="1" applyAlignment="1" applyProtection="1"/>
    <xf numFmtId="0" fontId="17" fillId="4" borderId="6" xfId="0" applyFont="1" applyFill="1" applyBorder="1" applyAlignment="1" applyProtection="1">
      <alignment horizontal="left"/>
      <protection hidden="1"/>
    </xf>
    <xf numFmtId="0" fontId="3" fillId="4" borderId="6" xfId="0" applyFont="1" applyFill="1" applyBorder="1" applyAlignment="1" applyProtection="1">
      <alignment horizontal="left"/>
      <protection hidden="1"/>
    </xf>
    <xf numFmtId="0" fontId="3" fillId="4" borderId="7" xfId="0" applyFont="1" applyFill="1" applyBorder="1" applyAlignment="1" applyProtection="1">
      <alignment horizontal="left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4" borderId="29" xfId="0" applyFont="1" applyFill="1" applyBorder="1" applyProtection="1">
      <protection hidden="1"/>
    </xf>
    <xf numFmtId="0" fontId="3" fillId="4" borderId="28" xfId="0" applyFont="1" applyFill="1" applyBorder="1" applyAlignment="1" applyProtection="1">
      <alignment horizontal="center" wrapText="1"/>
      <protection hidden="1"/>
    </xf>
    <xf numFmtId="0" fontId="3" fillId="4" borderId="4" xfId="0" applyFont="1" applyFill="1" applyBorder="1" applyProtection="1"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0" fontId="3" fillId="4" borderId="14" xfId="0" applyFont="1" applyFill="1" applyBorder="1" applyAlignment="1" applyProtection="1">
      <alignment horizontal="center" vertical="center"/>
      <protection hidden="1"/>
    </xf>
    <xf numFmtId="0" fontId="16" fillId="4" borderId="12" xfId="0" applyFont="1" applyFill="1" applyBorder="1" applyAlignment="1" applyProtection="1">
      <alignment horizontal="center" vertical="center"/>
      <protection hidden="1"/>
    </xf>
    <xf numFmtId="0" fontId="3" fillId="4" borderId="12" xfId="0" applyFont="1" applyFill="1" applyBorder="1" applyAlignment="1" applyProtection="1">
      <alignment horizontal="center" vertical="center"/>
      <protection hidden="1"/>
    </xf>
    <xf numFmtId="0" fontId="3" fillId="4" borderId="30" xfId="0" applyFont="1" applyFill="1" applyBorder="1" applyAlignment="1" applyProtection="1">
      <alignment horizontal="center" vertical="center"/>
      <protection hidden="1"/>
    </xf>
    <xf numFmtId="0" fontId="3" fillId="4" borderId="13" xfId="0" applyFont="1" applyFill="1" applyBorder="1" applyAlignment="1" applyProtection="1">
      <alignment horizontal="center" vertical="center"/>
      <protection hidden="1"/>
    </xf>
    <xf numFmtId="0" fontId="14" fillId="4" borderId="7" xfId="0" applyFont="1" applyFill="1" applyBorder="1" applyAlignment="1" applyProtection="1">
      <alignment horizontal="left"/>
      <protection hidden="1"/>
    </xf>
    <xf numFmtId="49" fontId="9" fillId="4" borderId="0" xfId="0" applyNumberFormat="1" applyFont="1" applyFill="1"/>
    <xf numFmtId="49" fontId="7" fillId="4" borderId="0" xfId="0" applyNumberFormat="1" applyFont="1" applyFill="1"/>
    <xf numFmtId="49" fontId="2" fillId="4" borderId="0" xfId="0" applyNumberFormat="1" applyFont="1" applyFill="1"/>
    <xf numFmtId="49" fontId="10" fillId="4" borderId="0" xfId="0" applyNumberFormat="1" applyFont="1" applyFill="1"/>
    <xf numFmtId="49" fontId="11" fillId="4" borderId="0" xfId="0" applyNumberFormat="1" applyFont="1" applyFill="1"/>
    <xf numFmtId="49" fontId="13" fillId="4" borderId="0" xfId="0" applyNumberFormat="1" applyFont="1" applyFill="1"/>
    <xf numFmtId="0" fontId="10" fillId="4" borderId="0" xfId="0" applyFont="1" applyFill="1"/>
    <xf numFmtId="49" fontId="10" fillId="4" borderId="0" xfId="0" applyNumberFormat="1" applyFont="1" applyFill="1" applyAlignment="1">
      <alignment horizontal="center"/>
    </xf>
    <xf numFmtId="49" fontId="10" fillId="4" borderId="0" xfId="0" applyNumberFormat="1" applyFont="1" applyFill="1" applyAlignment="1">
      <alignment horizontal="left"/>
    </xf>
    <xf numFmtId="0" fontId="3" fillId="5" borderId="0" xfId="0" applyFont="1" applyFill="1" applyBorder="1" applyAlignment="1" applyProtection="1">
      <alignment horizontal="left" vertical="center"/>
    </xf>
    <xf numFmtId="0" fontId="3" fillId="5" borderId="31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center" vertical="center"/>
    </xf>
    <xf numFmtId="49" fontId="3" fillId="5" borderId="0" xfId="0" applyNumberFormat="1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NumberFormat="1" applyFont="1" applyFill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0" xfId="0" applyFont="1" applyFill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</xf>
    <xf numFmtId="2" fontId="3" fillId="5" borderId="0" xfId="0" applyNumberFormat="1" applyFont="1" applyFill="1" applyBorder="1" applyAlignment="1" applyProtection="1">
      <alignment horizontal="left" vertical="center"/>
    </xf>
    <xf numFmtId="49" fontId="9" fillId="5" borderId="0" xfId="0" applyNumberFormat="1" applyFont="1" applyFill="1" applyProtection="1"/>
    <xf numFmtId="0" fontId="10" fillId="5" borderId="0" xfId="0" applyFont="1" applyFill="1" applyProtection="1"/>
    <xf numFmtId="0" fontId="2" fillId="5" borderId="0" xfId="0" applyFont="1" applyFill="1" applyProtection="1"/>
    <xf numFmtId="49" fontId="12" fillId="5" borderId="0" xfId="0" applyNumberFormat="1" applyFont="1" applyFill="1" applyProtection="1"/>
    <xf numFmtId="49" fontId="10" fillId="5" borderId="0" xfId="0" applyNumberFormat="1" applyFont="1" applyFill="1" applyProtection="1"/>
    <xf numFmtId="49" fontId="2" fillId="5" borderId="0" xfId="0" applyNumberFormat="1" applyFont="1" applyFill="1" applyProtection="1"/>
    <xf numFmtId="0" fontId="3" fillId="5" borderId="0" xfId="0" applyNumberFormat="1" applyFont="1" applyFill="1" applyBorder="1" applyAlignment="1" applyProtection="1">
      <alignment horizontal="center" vertical="center"/>
    </xf>
    <xf numFmtId="0" fontId="3" fillId="5" borderId="0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2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6" xfId="0" applyFont="1" applyFill="1" applyBorder="1" applyAlignment="1" applyProtection="1">
      <alignment horizontal="left"/>
      <protection hidden="1"/>
    </xf>
    <xf numFmtId="0" fontId="3" fillId="0" borderId="28" xfId="0" applyFont="1" applyFill="1" applyBorder="1" applyAlignment="1" applyProtection="1">
      <alignment horizontal="center"/>
      <protection hidden="1"/>
    </xf>
    <xf numFmtId="0" fontId="3" fillId="0" borderId="28" xfId="0" applyFont="1" applyFill="1" applyBorder="1" applyAlignment="1" applyProtection="1">
      <alignment horizontal="center" textRotation="90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7" fillId="0" borderId="2" xfId="0" applyFont="1" applyFill="1" applyBorder="1" applyProtection="1">
      <protection hidden="1"/>
    </xf>
    <xf numFmtId="0" fontId="8" fillId="0" borderId="0" xfId="0" applyFont="1" applyFill="1" applyBorder="1" applyAlignment="1" applyProtection="1">
      <alignment horizontal="center" textRotation="90"/>
      <protection hidden="1"/>
    </xf>
    <xf numFmtId="0" fontId="8" fillId="0" borderId="28" xfId="0" applyFont="1" applyFill="1" applyBorder="1" applyAlignment="1" applyProtection="1">
      <alignment horizontal="center"/>
      <protection hidden="1"/>
    </xf>
    <xf numFmtId="0" fontId="8" fillId="0" borderId="28" xfId="0" applyFont="1" applyFill="1" applyBorder="1" applyAlignment="1" applyProtection="1">
      <alignment horizontal="center" textRotation="90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protection hidden="1"/>
    </xf>
    <xf numFmtId="0" fontId="4" fillId="0" borderId="2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center" textRotation="90"/>
      <protection hidden="1"/>
    </xf>
    <xf numFmtId="0" fontId="16" fillId="0" borderId="28" xfId="0" applyFont="1" applyFill="1" applyBorder="1" applyAlignment="1" applyProtection="1">
      <alignment horizontal="center"/>
      <protection hidden="1"/>
    </xf>
    <xf numFmtId="0" fontId="16" fillId="0" borderId="28" xfId="0" applyFont="1" applyFill="1" applyBorder="1" applyAlignment="1" applyProtection="1">
      <alignment horizontal="center" textRotation="90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0" fontId="16" fillId="4" borderId="21" xfId="0" applyFont="1" applyFill="1" applyBorder="1" applyAlignment="1" applyProtection="1">
      <alignment horizontal="center" vertical="center" wrapText="1"/>
      <protection hidden="1"/>
    </xf>
    <xf numFmtId="0" fontId="16" fillId="4" borderId="34" xfId="0" applyFont="1" applyFill="1" applyBorder="1" applyAlignment="1" applyProtection="1">
      <alignment horizontal="center" vertical="center" wrapText="1"/>
      <protection hidden="1"/>
    </xf>
    <xf numFmtId="0" fontId="16" fillId="0" borderId="32" xfId="0" applyFont="1" applyFill="1" applyBorder="1" applyAlignment="1" applyProtection="1">
      <alignment horizontal="center" vertical="center"/>
      <protection hidden="1"/>
    </xf>
    <xf numFmtId="0" fontId="16" fillId="4" borderId="5" xfId="0" applyFont="1" applyFill="1" applyBorder="1" applyAlignment="1" applyProtection="1">
      <alignment horizontal="center" vertical="center"/>
      <protection hidden="1"/>
    </xf>
    <xf numFmtId="0" fontId="16" fillId="4" borderId="21" xfId="0" applyFont="1" applyFill="1" applyBorder="1" applyAlignment="1" applyProtection="1">
      <alignment horizontal="center" vertical="center"/>
      <protection hidden="1"/>
    </xf>
    <xf numFmtId="0" fontId="16" fillId="4" borderId="35" xfId="0" applyFont="1" applyFill="1" applyBorder="1" applyAlignment="1" applyProtection="1">
      <alignment horizontal="center" vertical="center"/>
      <protection hidden="1"/>
    </xf>
    <xf numFmtId="0" fontId="16" fillId="0" borderId="28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49" fontId="13" fillId="4" borderId="0" xfId="0" applyNumberFormat="1" applyFont="1" applyFill="1" applyBorder="1" applyAlignment="1" applyProtection="1">
      <alignment horizont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 applyProtection="1">
      <alignment horizontal="left" vertical="center"/>
      <protection locked="0"/>
    </xf>
    <xf numFmtId="0" fontId="2" fillId="4" borderId="40" xfId="0" applyFont="1" applyFill="1" applyBorder="1" applyAlignment="1" applyProtection="1">
      <alignment horizontal="center" vertical="center"/>
    </xf>
    <xf numFmtId="0" fontId="2" fillId="4" borderId="41" xfId="0" applyFont="1" applyFill="1" applyBorder="1" applyAlignment="1" applyProtection="1">
      <alignment horizontal="left" vertical="center"/>
    </xf>
    <xf numFmtId="0" fontId="2" fillId="4" borderId="42" xfId="0" applyFont="1" applyFill="1" applyBorder="1" applyAlignment="1" applyProtection="1">
      <alignment horizontal="left" vertical="center"/>
    </xf>
    <xf numFmtId="0" fontId="2" fillId="4" borderId="43" xfId="0" applyFont="1" applyFill="1" applyBorder="1" applyAlignment="1" applyProtection="1">
      <alignment horizontal="center" vertical="center"/>
    </xf>
    <xf numFmtId="0" fontId="2" fillId="4" borderId="44" xfId="0" applyFont="1" applyFill="1" applyBorder="1" applyAlignment="1" applyProtection="1">
      <alignment horizontal="left" vertical="center"/>
    </xf>
    <xf numFmtId="0" fontId="2" fillId="4" borderId="45" xfId="0" applyFont="1" applyFill="1" applyBorder="1" applyAlignment="1" applyProtection="1">
      <alignment horizontal="left" vertical="center"/>
    </xf>
    <xf numFmtId="0" fontId="3" fillId="4" borderId="46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  <protection locked="0"/>
    </xf>
    <xf numFmtId="0" fontId="17" fillId="0" borderId="47" xfId="0" applyFont="1" applyFill="1" applyBorder="1" applyAlignment="1" applyProtection="1">
      <alignment horizontal="center" vertical="center"/>
      <protection locked="0"/>
    </xf>
    <xf numFmtId="0" fontId="17" fillId="0" borderId="48" xfId="0" applyFont="1" applyFill="1" applyBorder="1" applyAlignment="1" applyProtection="1">
      <alignment horizontal="center" vertical="center"/>
      <protection locked="0"/>
    </xf>
    <xf numFmtId="0" fontId="3" fillId="4" borderId="49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  <protection locked="0"/>
    </xf>
    <xf numFmtId="0" fontId="17" fillId="0" borderId="50" xfId="0" applyFont="1" applyFill="1" applyBorder="1" applyAlignment="1" applyProtection="1">
      <alignment horizontal="center" vertical="center"/>
      <protection locked="0"/>
    </xf>
    <xf numFmtId="0" fontId="17" fillId="0" borderId="51" xfId="0" applyFont="1" applyFill="1" applyBorder="1" applyAlignment="1" applyProtection="1">
      <alignment horizontal="center" vertical="center"/>
      <protection locked="0"/>
    </xf>
    <xf numFmtId="0" fontId="3" fillId="4" borderId="52" xfId="0" applyFont="1" applyFill="1" applyBorder="1" applyAlignment="1" applyProtection="1">
      <alignment horizontal="center" vertical="center"/>
    </xf>
    <xf numFmtId="0" fontId="17" fillId="0" borderId="53" xfId="0" applyFont="1" applyFill="1" applyBorder="1" applyAlignment="1" applyProtection="1">
      <alignment horizontal="center" vertical="center"/>
      <protection locked="0"/>
    </xf>
    <xf numFmtId="0" fontId="17" fillId="0" borderId="54" xfId="0" applyFont="1" applyFill="1" applyBorder="1" applyAlignment="1" applyProtection="1">
      <alignment horizontal="center" vertical="center"/>
      <protection locked="0"/>
    </xf>
    <xf numFmtId="0" fontId="17" fillId="0" borderId="5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Protection="1">
      <protection hidden="1"/>
    </xf>
    <xf numFmtId="0" fontId="10" fillId="0" borderId="0" xfId="0" applyFont="1"/>
    <xf numFmtId="0" fontId="10" fillId="0" borderId="0" xfId="0" applyFont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3" fillId="2" borderId="60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58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"/>
    </xf>
    <xf numFmtId="0" fontId="17" fillId="4" borderId="3" xfId="0" applyFont="1" applyFill="1" applyBorder="1" applyAlignment="1" applyProtection="1">
      <alignment horizontal="center" vertical="center"/>
      <protection hidden="1"/>
    </xf>
    <xf numFmtId="0" fontId="3" fillId="4" borderId="3" xfId="0" applyFont="1" applyFill="1" applyBorder="1" applyAlignment="1" applyProtection="1">
      <alignment horizontal="center" vertical="center"/>
      <protection hidden="1"/>
    </xf>
    <xf numFmtId="0" fontId="2" fillId="4" borderId="14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left" vertical="center"/>
      <protection hidden="1"/>
    </xf>
    <xf numFmtId="0" fontId="2" fillId="4" borderId="42" xfId="0" applyFont="1" applyFill="1" applyBorder="1" applyAlignment="1" applyProtection="1">
      <alignment horizontal="left" vertical="center"/>
      <protection hidden="1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left" vertical="center"/>
      <protection hidden="1"/>
    </xf>
    <xf numFmtId="0" fontId="2" fillId="4" borderId="45" xfId="0" applyFont="1" applyFill="1" applyBorder="1" applyAlignment="1" applyProtection="1">
      <alignment horizontal="left" vertical="center"/>
      <protection hidden="1"/>
    </xf>
    <xf numFmtId="0" fontId="2" fillId="4" borderId="30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left" vertical="center"/>
      <protection hidden="1"/>
    </xf>
    <xf numFmtId="0" fontId="2" fillId="4" borderId="62" xfId="0" applyFont="1" applyFill="1" applyBorder="1" applyAlignment="1" applyProtection="1">
      <alignment horizontal="left" vertical="center"/>
      <protection hidden="1"/>
    </xf>
    <xf numFmtId="0" fontId="3" fillId="4" borderId="5" xfId="0" applyFont="1" applyFill="1" applyBorder="1" applyAlignment="1" applyProtection="1">
      <alignment horizontal="center" vertical="center"/>
      <protection hidden="1"/>
    </xf>
    <xf numFmtId="0" fontId="3" fillId="4" borderId="21" xfId="0" applyFont="1" applyFill="1" applyBorder="1" applyAlignment="1" applyProtection="1">
      <alignment horizontal="center" vertical="center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0" fontId="2" fillId="4" borderId="16" xfId="0" applyFont="1" applyFill="1" applyBorder="1" applyAlignment="1" applyProtection="1">
      <alignment horizontal="center" vertical="center"/>
      <protection hidden="1"/>
    </xf>
    <xf numFmtId="0" fontId="2" fillId="4" borderId="63" xfId="0" applyFont="1" applyFill="1" applyBorder="1" applyAlignment="1" applyProtection="1">
      <alignment horizontal="left" vertical="center"/>
      <protection hidden="1"/>
    </xf>
    <xf numFmtId="0" fontId="2" fillId="4" borderId="37" xfId="0" applyFont="1" applyFill="1" applyBorder="1" applyAlignment="1" applyProtection="1">
      <alignment horizontal="left" vertical="center"/>
      <protection hidden="1"/>
    </xf>
    <xf numFmtId="0" fontId="2" fillId="4" borderId="64" xfId="0" applyFont="1" applyFill="1" applyBorder="1" applyAlignment="1" applyProtection="1">
      <alignment horizontal="left" vertical="center"/>
      <protection hidden="1"/>
    </xf>
    <xf numFmtId="0" fontId="2" fillId="4" borderId="19" xfId="0" applyFont="1" applyFill="1" applyBorder="1" applyAlignment="1" applyProtection="1">
      <alignment horizontal="left" vertical="center"/>
      <protection hidden="1"/>
    </xf>
    <xf numFmtId="0" fontId="2" fillId="4" borderId="13" xfId="0" applyFont="1" applyFill="1" applyBorder="1" applyAlignment="1" applyProtection="1">
      <alignment horizontal="center" vertical="center"/>
      <protection hidden="1"/>
    </xf>
    <xf numFmtId="0" fontId="2" fillId="4" borderId="65" xfId="0" applyFont="1" applyFill="1" applyBorder="1" applyAlignment="1" applyProtection="1">
      <alignment horizontal="left" vertical="center"/>
      <protection hidden="1"/>
    </xf>
    <xf numFmtId="0" fontId="2" fillId="4" borderId="39" xfId="0" applyFont="1" applyFill="1" applyBorder="1" applyAlignment="1" applyProtection="1">
      <alignment horizontal="left" vertical="center"/>
      <protection hidden="1"/>
    </xf>
    <xf numFmtId="0" fontId="3" fillId="4" borderId="16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60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58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66" xfId="0" applyFont="1" applyFill="1" applyBorder="1" applyAlignment="1" applyProtection="1">
      <alignment horizontal="center" vertical="center"/>
      <protection hidden="1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6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3" fillId="0" borderId="70" xfId="0" applyNumberFormat="1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23" fillId="7" borderId="73" xfId="0" applyFont="1" applyFill="1" applyBorder="1" applyAlignment="1">
      <alignment horizontal="center" vertical="center"/>
    </xf>
    <xf numFmtId="0" fontId="23" fillId="7" borderId="74" xfId="0" applyFont="1" applyFill="1" applyBorder="1" applyAlignment="1">
      <alignment horizontal="center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76" xfId="0" applyFont="1" applyFill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2" fontId="13" fillId="0" borderId="80" xfId="0" applyNumberFormat="1" applyFont="1" applyBorder="1" applyAlignment="1">
      <alignment horizontal="center" vertical="center"/>
    </xf>
    <xf numFmtId="2" fontId="13" fillId="0" borderId="81" xfId="0" applyNumberFormat="1" applyFont="1" applyBorder="1" applyAlignment="1">
      <alignment horizontal="center" vertical="center"/>
    </xf>
    <xf numFmtId="2" fontId="13" fillId="0" borderId="82" xfId="0" applyNumberFormat="1" applyFont="1" applyBorder="1" applyAlignment="1">
      <alignment horizontal="center" vertical="center"/>
    </xf>
    <xf numFmtId="0" fontId="13" fillId="0" borderId="67" xfId="0" applyFont="1" applyBorder="1" applyAlignment="1"/>
    <xf numFmtId="49" fontId="10" fillId="0" borderId="67" xfId="0" applyNumberFormat="1" applyFont="1" applyBorder="1" applyAlignment="1"/>
    <xf numFmtId="0" fontId="13" fillId="0" borderId="67" xfId="0" applyFont="1" applyBorder="1" applyAlignment="1">
      <alignment horizontal="right"/>
    </xf>
    <xf numFmtId="16" fontId="3" fillId="0" borderId="0" xfId="0" quotePrefix="1" applyNumberFormat="1" applyFont="1" applyAlignment="1">
      <alignment horizontal="center"/>
    </xf>
    <xf numFmtId="2" fontId="13" fillId="8" borderId="70" xfId="0" applyNumberFormat="1" applyFont="1" applyFill="1" applyBorder="1" applyAlignment="1">
      <alignment horizontal="center" vertical="center"/>
    </xf>
    <xf numFmtId="2" fontId="13" fillId="8" borderId="83" xfId="0" applyNumberFormat="1" applyFont="1" applyFill="1" applyBorder="1" applyAlignment="1">
      <alignment horizontal="center" vertical="center"/>
    </xf>
    <xf numFmtId="0" fontId="13" fillId="9" borderId="73" xfId="0" applyFont="1" applyFill="1" applyBorder="1" applyAlignment="1">
      <alignment horizontal="center" vertical="center"/>
    </xf>
    <xf numFmtId="0" fontId="13" fillId="9" borderId="74" xfId="0" applyFont="1" applyFill="1" applyBorder="1" applyAlignment="1">
      <alignment horizontal="center" vertical="center"/>
    </xf>
    <xf numFmtId="0" fontId="13" fillId="9" borderId="75" xfId="0" applyFont="1" applyFill="1" applyBorder="1" applyAlignment="1">
      <alignment horizontal="center" vertical="center"/>
    </xf>
    <xf numFmtId="0" fontId="13" fillId="9" borderId="76" xfId="0" applyFont="1" applyFill="1" applyBorder="1" applyAlignment="1">
      <alignment horizontal="center" vertical="center"/>
    </xf>
    <xf numFmtId="0" fontId="13" fillId="10" borderId="73" xfId="0" applyFont="1" applyFill="1" applyBorder="1" applyAlignment="1">
      <alignment horizontal="center" vertical="center"/>
    </xf>
    <xf numFmtId="0" fontId="13" fillId="10" borderId="74" xfId="0" applyFont="1" applyFill="1" applyBorder="1" applyAlignment="1">
      <alignment horizontal="center" vertical="center"/>
    </xf>
    <xf numFmtId="0" fontId="13" fillId="10" borderId="75" xfId="0" applyFont="1" applyFill="1" applyBorder="1" applyAlignment="1">
      <alignment horizontal="center" vertical="center"/>
    </xf>
    <xf numFmtId="0" fontId="13" fillId="10" borderId="76" xfId="0" applyFont="1" applyFill="1" applyBorder="1" applyAlignment="1">
      <alignment horizontal="center" vertical="center"/>
    </xf>
    <xf numFmtId="0" fontId="5" fillId="0" borderId="28" xfId="0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84" xfId="0" applyFont="1" applyFill="1" applyBorder="1" applyAlignment="1" applyProtection="1">
      <alignment horizontal="center" vertical="center"/>
      <protection locked="0"/>
    </xf>
    <xf numFmtId="0" fontId="2" fillId="0" borderId="85" xfId="0" applyFont="1" applyFill="1" applyBorder="1" applyAlignment="1" applyProtection="1">
      <alignment horizontal="center" vertical="center"/>
      <protection locked="0"/>
    </xf>
    <xf numFmtId="0" fontId="2" fillId="0" borderId="86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vertical="center"/>
      <protection hidden="1"/>
    </xf>
    <xf numFmtId="0" fontId="4" fillId="0" borderId="28" xfId="0" applyFont="1" applyFill="1" applyBorder="1" applyAlignment="1" applyProtection="1">
      <alignment vertical="center"/>
      <protection hidden="1"/>
    </xf>
    <xf numFmtId="0" fontId="17" fillId="4" borderId="16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87" xfId="0" applyFont="1" applyFill="1" applyBorder="1" applyAlignment="1" applyProtection="1">
      <alignment horizontal="center" vertical="center"/>
      <protection locked="0"/>
    </xf>
    <xf numFmtId="0" fontId="2" fillId="0" borderId="88" xfId="0" applyFont="1" applyFill="1" applyBorder="1" applyAlignment="1" applyProtection="1">
      <alignment horizontal="center" vertical="center"/>
      <protection locked="0"/>
    </xf>
    <xf numFmtId="0" fontId="2" fillId="0" borderId="89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left" vertical="center"/>
      <protection hidden="1"/>
    </xf>
    <xf numFmtId="0" fontId="17" fillId="4" borderId="7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horizontal="center" vertical="center" textRotation="90"/>
      <protection hidden="1"/>
    </xf>
    <xf numFmtId="0" fontId="17" fillId="0" borderId="28" xfId="0" applyFont="1" applyFill="1" applyBorder="1" applyAlignment="1" applyProtection="1">
      <alignment horizontal="center" vertical="center"/>
      <protection hidden="1"/>
    </xf>
    <xf numFmtId="0" fontId="17" fillId="0" borderId="28" xfId="0" applyFont="1" applyFill="1" applyBorder="1" applyAlignment="1" applyProtection="1">
      <alignment horizontal="center" vertical="center" textRotation="90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13" fillId="2" borderId="90" xfId="0" applyFont="1" applyFill="1" applyBorder="1" applyAlignment="1" applyProtection="1">
      <alignment horizontal="center"/>
      <protection hidden="1"/>
    </xf>
    <xf numFmtId="0" fontId="13" fillId="2" borderId="91" xfId="0" applyFont="1" applyFill="1" applyBorder="1" applyAlignment="1" applyProtection="1">
      <alignment horizontal="center"/>
      <protection hidden="1"/>
    </xf>
    <xf numFmtId="0" fontId="13" fillId="2" borderId="5" xfId="0" applyFont="1" applyFill="1" applyBorder="1" applyAlignment="1" applyProtection="1">
      <alignment horizontal="center"/>
      <protection hidden="1"/>
    </xf>
    <xf numFmtId="0" fontId="13" fillId="2" borderId="58" xfId="0" applyFont="1" applyFill="1" applyBorder="1" applyAlignment="1" applyProtection="1">
      <alignment horizontal="center"/>
      <protection hidden="1"/>
    </xf>
    <xf numFmtId="0" fontId="13" fillId="2" borderId="92" xfId="0" applyFont="1" applyFill="1" applyBorder="1" applyAlignment="1" applyProtection="1">
      <alignment horizontal="center"/>
      <protection hidden="1"/>
    </xf>
    <xf numFmtId="0" fontId="13" fillId="2" borderId="59" xfId="0" applyFont="1" applyFill="1" applyBorder="1" applyAlignment="1" applyProtection="1">
      <alignment horizontal="center"/>
      <protection hidden="1"/>
    </xf>
    <xf numFmtId="0" fontId="13" fillId="2" borderId="75" xfId="0" applyFont="1" applyFill="1" applyBorder="1" applyAlignment="1" applyProtection="1">
      <alignment horizontal="center"/>
      <protection hidden="1"/>
    </xf>
    <xf numFmtId="0" fontId="13" fillId="2" borderId="93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protection hidden="1"/>
    </xf>
    <xf numFmtId="0" fontId="10" fillId="0" borderId="2" xfId="0" applyFont="1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0" fillId="2" borderId="0" xfId="0" applyFont="1" applyFill="1" applyProtection="1">
      <protection hidden="1"/>
    </xf>
    <xf numFmtId="0" fontId="10" fillId="2" borderId="0" xfId="0" applyFont="1" applyFill="1" applyAlignme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13" fillId="2" borderId="90" xfId="0" applyFont="1" applyFill="1" applyBorder="1" applyAlignment="1" applyProtection="1">
      <alignment horizontal="center" vertical="center"/>
      <protection hidden="1"/>
    </xf>
    <xf numFmtId="0" fontId="13" fillId="2" borderId="91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Protection="1">
      <protection hidden="1"/>
    </xf>
    <xf numFmtId="0" fontId="13" fillId="2" borderId="5" xfId="0" applyFont="1" applyFill="1" applyBorder="1" applyAlignment="1" applyProtection="1">
      <alignment horizontal="center" vertical="center"/>
      <protection hidden="1"/>
    </xf>
    <xf numFmtId="0" fontId="13" fillId="2" borderId="58" xfId="0" applyFont="1" applyFill="1" applyBorder="1" applyAlignment="1" applyProtection="1">
      <alignment horizontal="center" vertical="center"/>
      <protection hidden="1"/>
    </xf>
    <xf numFmtId="0" fontId="13" fillId="2" borderId="72" xfId="0" applyFont="1" applyFill="1" applyBorder="1" applyAlignment="1" applyProtection="1">
      <alignment horizontal="center" vertical="center"/>
      <protection hidden="1"/>
    </xf>
    <xf numFmtId="0" fontId="13" fillId="2" borderId="66" xfId="0" applyFont="1" applyFill="1" applyBorder="1" applyAlignment="1" applyProtection="1">
      <alignment horizontal="center" vertical="center"/>
      <protection hidden="1"/>
    </xf>
    <xf numFmtId="0" fontId="13" fillId="2" borderId="75" xfId="0" applyFont="1" applyFill="1" applyBorder="1" applyAlignment="1" applyProtection="1">
      <alignment horizontal="center" vertical="center"/>
      <protection hidden="1"/>
    </xf>
    <xf numFmtId="0" fontId="13" fillId="2" borderId="93" xfId="0" applyFont="1" applyFill="1" applyBorder="1" applyAlignment="1" applyProtection="1">
      <alignment horizontal="center" vertical="center"/>
      <protection hidden="1"/>
    </xf>
    <xf numFmtId="0" fontId="7" fillId="2" borderId="58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2" borderId="59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49" fontId="13" fillId="0" borderId="67" xfId="0" applyNumberFormat="1" applyFont="1" applyBorder="1" applyAlignment="1"/>
    <xf numFmtId="49" fontId="13" fillId="4" borderId="0" xfId="0" applyNumberFormat="1" applyFont="1" applyFill="1" applyAlignment="1" applyProtection="1">
      <alignment horizontal="center"/>
    </xf>
    <xf numFmtId="49" fontId="13" fillId="4" borderId="3" xfId="0" applyNumberFormat="1" applyFont="1" applyFill="1" applyBorder="1" applyAlignment="1" applyProtection="1">
      <alignment horizontal="center"/>
    </xf>
    <xf numFmtId="49" fontId="13" fillId="4" borderId="0" xfId="0" applyNumberFormat="1" applyFont="1" applyFill="1" applyAlignment="1" applyProtection="1">
      <alignment horizontal="right"/>
    </xf>
    <xf numFmtId="1" fontId="10" fillId="4" borderId="5" xfId="0" applyNumberFormat="1" applyFont="1" applyFill="1" applyBorder="1" applyAlignment="1" applyProtection="1">
      <alignment horizontal="center"/>
    </xf>
    <xf numFmtId="1" fontId="10" fillId="4" borderId="7" xfId="0" applyNumberFormat="1" applyFont="1" applyFill="1" applyBorder="1" applyAlignment="1" applyProtection="1">
      <alignment horizontal="center"/>
    </xf>
    <xf numFmtId="1" fontId="10" fillId="4" borderId="3" xfId="0" applyNumberFormat="1" applyFont="1" applyFill="1" applyBorder="1" applyAlignment="1" applyProtection="1">
      <alignment horizontal="center"/>
    </xf>
    <xf numFmtId="49" fontId="13" fillId="4" borderId="6" xfId="0" applyNumberFormat="1" applyFont="1" applyFill="1" applyBorder="1" applyAlignment="1" applyProtection="1">
      <alignment horizontal="center"/>
    </xf>
    <xf numFmtId="49" fontId="13" fillId="4" borderId="7" xfId="0" applyNumberFormat="1" applyFont="1" applyFill="1" applyBorder="1" applyAlignment="1" applyProtection="1">
      <alignment horizontal="center"/>
    </xf>
    <xf numFmtId="49" fontId="13" fillId="0" borderId="1" xfId="0" applyNumberFormat="1" applyFont="1" applyFill="1" applyBorder="1" applyAlignment="1" applyProtection="1">
      <alignment horizontal="left"/>
      <protection locked="0"/>
    </xf>
    <xf numFmtId="49" fontId="13" fillId="4" borderId="5" xfId="0" applyNumberFormat="1" applyFont="1" applyFill="1" applyBorder="1" applyAlignment="1" applyProtection="1">
      <alignment horizontal="center"/>
    </xf>
    <xf numFmtId="49" fontId="13" fillId="4" borderId="69" xfId="0" applyNumberFormat="1" applyFont="1" applyFill="1" applyBorder="1" applyAlignment="1" applyProtection="1">
      <alignment horizontal="center"/>
    </xf>
    <xf numFmtId="49" fontId="13" fillId="4" borderId="11" xfId="0" applyNumberFormat="1" applyFont="1" applyFill="1" applyBorder="1" applyAlignment="1" applyProtection="1">
      <alignment horizontal="center"/>
    </xf>
    <xf numFmtId="49" fontId="13" fillId="4" borderId="72" xfId="0" applyNumberFormat="1" applyFont="1" applyFill="1" applyBorder="1" applyAlignment="1" applyProtection="1">
      <alignment horizontal="center"/>
    </xf>
    <xf numFmtId="49" fontId="13" fillId="4" borderId="9" xfId="0" applyNumberFormat="1" applyFont="1" applyFill="1" applyBorder="1" applyAlignment="1" applyProtection="1">
      <alignment horizontal="center"/>
    </xf>
    <xf numFmtId="49" fontId="12" fillId="4" borderId="0" xfId="0" applyNumberFormat="1" applyFont="1" applyFill="1" applyAlignment="1" applyProtection="1">
      <alignment horizontal="center"/>
    </xf>
    <xf numFmtId="49" fontId="10" fillId="4" borderId="0" xfId="0" applyNumberFormat="1" applyFont="1" applyFill="1" applyAlignment="1" applyProtection="1">
      <alignment horizontal="center"/>
    </xf>
    <xf numFmtId="49" fontId="13" fillId="4" borderId="94" xfId="0" applyNumberFormat="1" applyFont="1" applyFill="1" applyBorder="1" applyAlignment="1" applyProtection="1">
      <alignment horizontal="center"/>
    </xf>
    <xf numFmtId="49" fontId="13" fillId="4" borderId="1" xfId="0" applyNumberFormat="1" applyFont="1" applyFill="1" applyBorder="1" applyAlignment="1" applyProtection="1">
      <alignment horizontal="center"/>
      <protection locked="0"/>
    </xf>
    <xf numFmtId="49" fontId="13" fillId="4" borderId="95" xfId="0" applyNumberFormat="1" applyFont="1" applyFill="1" applyBorder="1" applyAlignment="1" applyProtection="1">
      <alignment horizontal="center"/>
    </xf>
    <xf numFmtId="49" fontId="13" fillId="4" borderId="0" xfId="0" applyNumberFormat="1" applyFont="1" applyFill="1" applyBorder="1" applyAlignment="1" applyProtection="1">
      <alignment horizontal="center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29" xfId="0" applyFont="1" applyFill="1" applyBorder="1" applyAlignment="1" applyProtection="1">
      <alignment horizontal="center" vertical="center" textRotation="90" wrapText="1"/>
    </xf>
    <xf numFmtId="0" fontId="3" fillId="4" borderId="28" xfId="0" applyFont="1" applyFill="1" applyBorder="1" applyAlignment="1" applyProtection="1">
      <alignment horizontal="center" vertical="center" textRotation="90" wrapText="1"/>
    </xf>
    <xf numFmtId="0" fontId="3" fillId="4" borderId="4" xfId="0" applyFont="1" applyFill="1" applyBorder="1" applyAlignment="1" applyProtection="1">
      <alignment horizontal="center" vertical="center" textRotation="90" wrapText="1"/>
    </xf>
    <xf numFmtId="0" fontId="3" fillId="4" borderId="96" xfId="0" applyFont="1" applyFill="1" applyBorder="1" applyAlignment="1" applyProtection="1">
      <alignment horizontal="center" vertical="center" wrapText="1"/>
    </xf>
    <xf numFmtId="0" fontId="3" fillId="4" borderId="97" xfId="0" applyFont="1" applyFill="1" applyBorder="1" applyAlignment="1" applyProtection="1">
      <alignment horizontal="center" vertical="center" wrapText="1"/>
    </xf>
    <xf numFmtId="0" fontId="3" fillId="4" borderId="98" xfId="0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 applyProtection="1">
      <alignment horizontal="center" vertical="center" wrapText="1"/>
    </xf>
    <xf numFmtId="0" fontId="3" fillId="4" borderId="28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 applyProtection="1">
      <alignment horizontal="center" vertical="center" textRotation="90"/>
    </xf>
    <xf numFmtId="0" fontId="3" fillId="4" borderId="28" xfId="0" applyFont="1" applyFill="1" applyBorder="1" applyAlignment="1" applyProtection="1">
      <alignment horizontal="center" vertical="center" textRotation="90"/>
    </xf>
    <xf numFmtId="0" fontId="3" fillId="4" borderId="4" xfId="0" applyFont="1" applyFill="1" applyBorder="1" applyAlignment="1" applyProtection="1">
      <alignment horizontal="center" vertical="center" textRotation="90"/>
    </xf>
    <xf numFmtId="0" fontId="3" fillId="4" borderId="29" xfId="0" applyFont="1" applyFill="1" applyBorder="1" applyAlignment="1" applyProtection="1">
      <alignment horizontal="center" textRotation="90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4" borderId="4" xfId="0" applyFont="1" applyFill="1" applyBorder="1" applyAlignment="1" applyProtection="1">
      <alignment horizontal="center" textRotation="90"/>
      <protection hidden="1"/>
    </xf>
    <xf numFmtId="0" fontId="13" fillId="2" borderId="7" xfId="0" applyFont="1" applyFill="1" applyBorder="1" applyAlignment="1" applyProtection="1">
      <alignment horizontal="center" vertical="center"/>
      <protection hidden="1"/>
    </xf>
    <xf numFmtId="0" fontId="13" fillId="2" borderId="3" xfId="0" applyFont="1" applyFill="1" applyBorder="1" applyAlignment="1" applyProtection="1">
      <alignment horizontal="center" vertical="center"/>
      <protection hidden="1"/>
    </xf>
    <xf numFmtId="0" fontId="13" fillId="2" borderId="73" xfId="0" applyFont="1" applyFill="1" applyBorder="1" applyAlignment="1" applyProtection="1">
      <alignment horizontal="center" vertical="center"/>
      <protection hidden="1"/>
    </xf>
    <xf numFmtId="0" fontId="13" fillId="2" borderId="74" xfId="0" applyFont="1" applyFill="1" applyBorder="1" applyAlignment="1" applyProtection="1">
      <alignment horizontal="center" vertical="center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/>
      <protection hidden="1"/>
    </xf>
    <xf numFmtId="0" fontId="3" fillId="4" borderId="72" xfId="0" applyFont="1" applyFill="1" applyBorder="1" applyAlignment="1" applyProtection="1">
      <alignment horizontal="center" vertical="center"/>
      <protection hidden="1"/>
    </xf>
    <xf numFmtId="0" fontId="3" fillId="4" borderId="9" xfId="0" applyFont="1" applyFill="1" applyBorder="1" applyAlignment="1" applyProtection="1">
      <alignment horizontal="center" vertical="center"/>
      <protection hidden="1"/>
    </xf>
    <xf numFmtId="0" fontId="3" fillId="4" borderId="32" xfId="0" applyFont="1" applyFill="1" applyBorder="1" applyAlignment="1" applyProtection="1">
      <alignment horizontal="center" vertical="center"/>
      <protection hidden="1"/>
    </xf>
    <xf numFmtId="0" fontId="3" fillId="4" borderId="10" xfId="0" applyFont="1" applyFill="1" applyBorder="1" applyAlignment="1" applyProtection="1">
      <alignment horizontal="center" vertical="center"/>
      <protection hidden="1"/>
    </xf>
    <xf numFmtId="0" fontId="3" fillId="4" borderId="69" xfId="0" applyFont="1" applyFill="1" applyBorder="1" applyAlignment="1" applyProtection="1">
      <alignment horizontal="center" vertical="center"/>
      <protection hidden="1"/>
    </xf>
    <xf numFmtId="0" fontId="3" fillId="4" borderId="11" xfId="0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 applyProtection="1">
      <alignment horizontal="center" vertical="center" textRotation="90"/>
      <protection hidden="1"/>
    </xf>
    <xf numFmtId="0" fontId="3" fillId="4" borderId="28" xfId="0" applyFont="1" applyFill="1" applyBorder="1" applyAlignment="1" applyProtection="1">
      <alignment horizontal="center" vertical="center" textRotation="90"/>
      <protection hidden="1"/>
    </xf>
    <xf numFmtId="0" fontId="3" fillId="4" borderId="4" xfId="0" applyFont="1" applyFill="1" applyBorder="1" applyAlignment="1" applyProtection="1">
      <alignment horizontal="center" vertical="center" textRotation="90"/>
      <protection hidden="1"/>
    </xf>
    <xf numFmtId="0" fontId="3" fillId="4" borderId="72" xfId="0" applyFont="1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/>
      <protection hidden="1"/>
    </xf>
    <xf numFmtId="0" fontId="3" fillId="4" borderId="9" xfId="0" applyFont="1" applyFill="1" applyBorder="1" applyAlignment="1" applyProtection="1">
      <alignment horizontal="center"/>
      <protection hidden="1"/>
    </xf>
    <xf numFmtId="0" fontId="3" fillId="4" borderId="69" xfId="0" applyFont="1" applyFill="1" applyBorder="1" applyAlignment="1" applyProtection="1">
      <alignment horizontal="center"/>
      <protection hidden="1"/>
    </xf>
    <xf numFmtId="0" fontId="3" fillId="4" borderId="31" xfId="0" applyFont="1" applyFill="1" applyBorder="1" applyAlignment="1" applyProtection="1">
      <alignment horizontal="center"/>
      <protection hidden="1"/>
    </xf>
    <xf numFmtId="0" fontId="3" fillId="4" borderId="11" xfId="0" applyFont="1" applyFill="1" applyBorder="1" applyAlignment="1" applyProtection="1">
      <alignment horizontal="center"/>
      <protection hidden="1"/>
    </xf>
    <xf numFmtId="0" fontId="3" fillId="4" borderId="7" xfId="0" applyFont="1" applyFill="1" applyBorder="1" applyAlignment="1" applyProtection="1">
      <alignment horizontal="center"/>
      <protection hidden="1"/>
    </xf>
    <xf numFmtId="0" fontId="3" fillId="2" borderId="101" xfId="0" applyFont="1" applyFill="1" applyBorder="1" applyAlignment="1" applyProtection="1">
      <alignment horizontal="center" vertical="center"/>
      <protection hidden="1"/>
    </xf>
    <xf numFmtId="0" fontId="3" fillId="2" borderId="100" xfId="0" applyFont="1" applyFill="1" applyBorder="1" applyAlignment="1" applyProtection="1">
      <alignment horizontal="center" vertical="center"/>
      <protection hidden="1"/>
    </xf>
    <xf numFmtId="0" fontId="3" fillId="2" borderId="90" xfId="0" applyFont="1" applyFill="1" applyBorder="1" applyAlignment="1" applyProtection="1">
      <alignment horizontal="center" vertical="center"/>
      <protection hidden="1"/>
    </xf>
    <xf numFmtId="0" fontId="3" fillId="2" borderId="91" xfId="0" applyFont="1" applyFill="1" applyBorder="1" applyAlignment="1" applyProtection="1">
      <alignment horizontal="center" vertical="center"/>
      <protection hidden="1"/>
    </xf>
    <xf numFmtId="0" fontId="3" fillId="2" borderId="99" xfId="0" applyFont="1" applyFill="1" applyBorder="1" applyAlignment="1" applyProtection="1">
      <alignment horizontal="center" vertical="center"/>
      <protection hidden="1"/>
    </xf>
    <xf numFmtId="0" fontId="13" fillId="2" borderId="101" xfId="0" applyFont="1" applyFill="1" applyBorder="1" applyAlignment="1" applyProtection="1">
      <alignment horizontal="center" vertical="center"/>
      <protection hidden="1"/>
    </xf>
    <xf numFmtId="0" fontId="13" fillId="2" borderId="100" xfId="0" applyFont="1" applyFill="1" applyBorder="1" applyAlignment="1" applyProtection="1">
      <alignment horizontal="center" vertical="center"/>
      <protection hidden="1"/>
    </xf>
    <xf numFmtId="0" fontId="13" fillId="2" borderId="60" xfId="0" applyFont="1" applyFill="1" applyBorder="1" applyAlignment="1" applyProtection="1">
      <alignment horizontal="center" vertical="center"/>
      <protection hidden="1"/>
    </xf>
    <xf numFmtId="0" fontId="13" fillId="2" borderId="99" xfId="0" applyFont="1" applyFill="1" applyBorder="1" applyAlignment="1" applyProtection="1">
      <alignment horizontal="center" vertical="center"/>
      <protection hidden="1"/>
    </xf>
    <xf numFmtId="0" fontId="13" fillId="2" borderId="71" xfId="0" applyFont="1" applyFill="1" applyBorder="1" applyAlignment="1" applyProtection="1">
      <alignment horizontal="center" vertical="center"/>
      <protection hidden="1"/>
    </xf>
    <xf numFmtId="0" fontId="13" fillId="2" borderId="29" xfId="0" applyFont="1" applyFill="1" applyBorder="1" applyAlignment="1" applyProtection="1">
      <alignment horizontal="center" vertical="center"/>
      <protection hidden="1"/>
    </xf>
    <xf numFmtId="0" fontId="13" fillId="2" borderId="9" xfId="0" applyFont="1" applyFill="1" applyBorder="1" applyAlignment="1" applyProtection="1">
      <alignment horizontal="center" vertical="center"/>
      <protection hidden="1"/>
    </xf>
    <xf numFmtId="0" fontId="17" fillId="4" borderId="72" xfId="0" applyFont="1" applyFill="1" applyBorder="1" applyAlignment="1" applyProtection="1">
      <alignment horizontal="center" vertical="center"/>
      <protection hidden="1"/>
    </xf>
    <xf numFmtId="0" fontId="17" fillId="4" borderId="9" xfId="0" applyFont="1" applyFill="1" applyBorder="1" applyAlignment="1" applyProtection="1">
      <alignment horizontal="center" vertical="center"/>
      <protection hidden="1"/>
    </xf>
    <xf numFmtId="0" fontId="17" fillId="4" borderId="69" xfId="0" applyFont="1" applyFill="1" applyBorder="1" applyAlignment="1" applyProtection="1">
      <alignment horizontal="center" vertical="center"/>
      <protection hidden="1"/>
    </xf>
    <xf numFmtId="0" fontId="17" fillId="4" borderId="11" xfId="0" applyFont="1" applyFill="1" applyBorder="1" applyAlignment="1" applyProtection="1">
      <alignment horizontal="center" vertical="center"/>
      <protection hidden="1"/>
    </xf>
    <xf numFmtId="0" fontId="6" fillId="4" borderId="69" xfId="0" applyFont="1" applyFill="1" applyBorder="1" applyAlignment="1" applyProtection="1">
      <alignment horizontal="center"/>
      <protection hidden="1"/>
    </xf>
    <xf numFmtId="0" fontId="6" fillId="4" borderId="11" xfId="0" applyFont="1" applyFill="1" applyBorder="1" applyAlignment="1" applyProtection="1">
      <alignment horizontal="center"/>
      <protection hidden="1"/>
    </xf>
    <xf numFmtId="0" fontId="3" fillId="2" borderId="99" xfId="0" applyFont="1" applyFill="1" applyBorder="1" applyAlignment="1" applyProtection="1">
      <alignment horizontal="center"/>
      <protection hidden="1"/>
    </xf>
    <xf numFmtId="0" fontId="3" fillId="2" borderId="100" xfId="0" applyFont="1" applyFill="1" applyBorder="1" applyAlignment="1" applyProtection="1">
      <alignment horizontal="center"/>
      <protection hidden="1"/>
    </xf>
    <xf numFmtId="0" fontId="3" fillId="2" borderId="91" xfId="0" applyFont="1" applyFill="1" applyBorder="1" applyAlignment="1" applyProtection="1">
      <alignment horizontal="center"/>
      <protection hidden="1"/>
    </xf>
    <xf numFmtId="0" fontId="3" fillId="2" borderId="101" xfId="0" applyFont="1" applyFill="1" applyBorder="1" applyAlignment="1" applyProtection="1">
      <alignment horizontal="center"/>
      <protection hidden="1"/>
    </xf>
    <xf numFmtId="0" fontId="17" fillId="4" borderId="102" xfId="0" applyFont="1" applyFill="1" applyBorder="1" applyAlignment="1" applyProtection="1">
      <alignment horizontal="center" textRotation="90"/>
      <protection hidden="1"/>
    </xf>
    <xf numFmtId="0" fontId="17" fillId="4" borderId="103" xfId="0" applyFont="1" applyFill="1" applyBorder="1" applyAlignment="1" applyProtection="1">
      <alignment horizontal="center" textRotation="90"/>
      <protection hidden="1"/>
    </xf>
    <xf numFmtId="0" fontId="17" fillId="4" borderId="104" xfId="0" applyFont="1" applyFill="1" applyBorder="1" applyAlignment="1" applyProtection="1">
      <alignment horizontal="center" textRotation="90"/>
      <protection hidden="1"/>
    </xf>
    <xf numFmtId="0" fontId="13" fillId="2" borderId="73" xfId="0" applyFont="1" applyFill="1" applyBorder="1" applyAlignment="1" applyProtection="1">
      <alignment horizontal="center"/>
      <protection hidden="1"/>
    </xf>
    <xf numFmtId="0" fontId="13" fillId="2" borderId="74" xfId="0" applyFont="1" applyFill="1" applyBorder="1" applyAlignment="1" applyProtection="1">
      <alignment horizontal="center"/>
      <protection hidden="1"/>
    </xf>
    <xf numFmtId="0" fontId="13" fillId="2" borderId="60" xfId="0" applyFont="1" applyFill="1" applyBorder="1" applyAlignment="1" applyProtection="1">
      <alignment horizontal="center"/>
      <protection hidden="1"/>
    </xf>
    <xf numFmtId="0" fontId="13" fillId="2" borderId="3" xfId="0" applyFont="1" applyFill="1" applyBorder="1" applyAlignment="1" applyProtection="1">
      <alignment horizontal="center"/>
      <protection hidden="1"/>
    </xf>
    <xf numFmtId="0" fontId="13" fillId="2" borderId="7" xfId="0" applyFont="1" applyFill="1" applyBorder="1" applyAlignment="1" applyProtection="1">
      <alignment horizontal="center"/>
      <protection hidden="1"/>
    </xf>
    <xf numFmtId="0" fontId="13" fillId="2" borderId="77" xfId="0" applyFont="1" applyFill="1" applyBorder="1" applyAlignment="1" applyProtection="1">
      <alignment horizontal="center"/>
      <protection hidden="1"/>
    </xf>
    <xf numFmtId="0" fontId="13" fillId="2" borderId="108" xfId="0" applyFont="1" applyFill="1" applyBorder="1" applyAlignment="1" applyProtection="1">
      <alignment horizontal="center"/>
      <protection hidden="1"/>
    </xf>
    <xf numFmtId="0" fontId="13" fillId="2" borderId="109" xfId="0" applyFont="1" applyFill="1" applyBorder="1" applyAlignment="1" applyProtection="1">
      <alignment horizontal="center"/>
      <protection hidden="1"/>
    </xf>
    <xf numFmtId="0" fontId="13" fillId="2" borderId="99" xfId="0" applyFont="1" applyFill="1" applyBorder="1" applyAlignment="1" applyProtection="1">
      <alignment horizontal="center"/>
      <protection hidden="1"/>
    </xf>
    <xf numFmtId="0" fontId="13" fillId="2" borderId="100" xfId="0" applyFont="1" applyFill="1" applyBorder="1" applyAlignment="1" applyProtection="1">
      <alignment horizontal="center"/>
      <protection hidden="1"/>
    </xf>
    <xf numFmtId="0" fontId="17" fillId="4" borderId="102" xfId="0" applyFont="1" applyFill="1" applyBorder="1" applyAlignment="1" applyProtection="1">
      <alignment horizontal="center" textRotation="90" wrapText="1"/>
      <protection hidden="1"/>
    </xf>
    <xf numFmtId="0" fontId="17" fillId="4" borderId="103" xfId="0" applyFont="1" applyFill="1" applyBorder="1" applyAlignment="1" applyProtection="1">
      <alignment horizontal="center" textRotation="90" wrapText="1"/>
      <protection hidden="1"/>
    </xf>
    <xf numFmtId="0" fontId="17" fillId="4" borderId="104" xfId="0" applyFont="1" applyFill="1" applyBorder="1" applyAlignment="1" applyProtection="1">
      <alignment horizontal="center" textRotation="90" wrapText="1"/>
      <protection hidden="1"/>
    </xf>
    <xf numFmtId="0" fontId="16" fillId="4" borderId="72" xfId="0" applyFont="1" applyFill="1" applyBorder="1" applyAlignment="1" applyProtection="1">
      <alignment horizontal="center" vertical="center" wrapText="1"/>
      <protection hidden="1"/>
    </xf>
    <xf numFmtId="0" fontId="16" fillId="4" borderId="9" xfId="0" applyFont="1" applyFill="1" applyBorder="1" applyAlignment="1" applyProtection="1">
      <alignment horizontal="center" vertical="center" wrapText="1"/>
      <protection hidden="1"/>
    </xf>
    <xf numFmtId="0" fontId="16" fillId="4" borderId="32" xfId="0" applyFont="1" applyFill="1" applyBorder="1" applyAlignment="1" applyProtection="1">
      <alignment horizontal="center" vertical="center" wrapText="1"/>
      <protection hidden="1"/>
    </xf>
    <xf numFmtId="0" fontId="16" fillId="4" borderId="10" xfId="0" applyFont="1" applyFill="1" applyBorder="1" applyAlignment="1" applyProtection="1">
      <alignment horizontal="center" vertical="center" wrapText="1"/>
      <protection hidden="1"/>
    </xf>
    <xf numFmtId="0" fontId="16" fillId="4" borderId="69" xfId="0" applyFont="1" applyFill="1" applyBorder="1" applyAlignment="1" applyProtection="1">
      <alignment horizontal="center" vertical="center" wrapText="1"/>
      <protection hidden="1"/>
    </xf>
    <xf numFmtId="0" fontId="16" fillId="4" borderId="11" xfId="0" applyFont="1" applyFill="1" applyBorder="1" applyAlignment="1" applyProtection="1">
      <alignment horizontal="center" vertical="center" wrapText="1"/>
      <protection hidden="1"/>
    </xf>
    <xf numFmtId="0" fontId="6" fillId="4" borderId="29" xfId="0" applyFont="1" applyFill="1" applyBorder="1" applyAlignment="1" applyProtection="1">
      <alignment horizontal="center" vertical="center" textRotation="90"/>
      <protection hidden="1"/>
    </xf>
    <xf numFmtId="0" fontId="6" fillId="4" borderId="28" xfId="0" applyFont="1" applyFill="1" applyBorder="1" applyAlignment="1" applyProtection="1">
      <alignment horizontal="center" vertical="center" textRotation="90"/>
      <protection hidden="1"/>
    </xf>
    <xf numFmtId="0" fontId="6" fillId="4" borderId="4" xfId="0" applyFont="1" applyFill="1" applyBorder="1" applyAlignment="1" applyProtection="1">
      <alignment horizontal="center" vertical="center" textRotation="90"/>
      <protection hidden="1"/>
    </xf>
    <xf numFmtId="0" fontId="17" fillId="4" borderId="105" xfId="0" applyFont="1" applyFill="1" applyBorder="1" applyAlignment="1" applyProtection="1">
      <alignment horizontal="center" textRotation="90" wrapText="1"/>
      <protection hidden="1"/>
    </xf>
    <xf numFmtId="0" fontId="17" fillId="4" borderId="106" xfId="0" applyFont="1" applyFill="1" applyBorder="1" applyAlignment="1" applyProtection="1">
      <alignment horizontal="center" textRotation="90" wrapText="1"/>
      <protection hidden="1"/>
    </xf>
    <xf numFmtId="0" fontId="17" fillId="4" borderId="107" xfId="0" applyFont="1" applyFill="1" applyBorder="1" applyAlignment="1" applyProtection="1">
      <alignment horizontal="center" textRotation="90" wrapText="1"/>
      <protection hidden="1"/>
    </xf>
    <xf numFmtId="0" fontId="3" fillId="2" borderId="90" xfId="0" applyFont="1" applyFill="1" applyBorder="1" applyAlignment="1" applyProtection="1">
      <alignment horizontal="center"/>
      <protection hidden="1"/>
    </xf>
    <xf numFmtId="0" fontId="13" fillId="2" borderId="101" xfId="0" applyFont="1" applyFill="1" applyBorder="1" applyAlignment="1" applyProtection="1">
      <alignment horizontal="center"/>
      <protection hidden="1"/>
    </xf>
    <xf numFmtId="0" fontId="17" fillId="4" borderId="5" xfId="0" applyFont="1" applyFill="1" applyBorder="1" applyAlignment="1" applyProtection="1">
      <alignment horizontal="right" vertical="center"/>
      <protection hidden="1"/>
    </xf>
    <xf numFmtId="0" fontId="17" fillId="4" borderId="6" xfId="0" applyFont="1" applyFill="1" applyBorder="1" applyAlignment="1" applyProtection="1">
      <alignment horizontal="right" vertical="center"/>
      <protection hidden="1"/>
    </xf>
    <xf numFmtId="0" fontId="17" fillId="4" borderId="5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center" vertical="center"/>
      <protection hidden="1"/>
    </xf>
    <xf numFmtId="0" fontId="17" fillId="4" borderId="7" xfId="0" applyFont="1" applyFill="1" applyBorder="1" applyAlignment="1" applyProtection="1">
      <alignment horizontal="center" vertical="center"/>
      <protection hidden="1"/>
    </xf>
    <xf numFmtId="0" fontId="16" fillId="4" borderId="29" xfId="0" applyFont="1" applyFill="1" applyBorder="1" applyAlignment="1" applyProtection="1">
      <alignment horizontal="center" vertical="center" wrapText="1"/>
      <protection hidden="1"/>
    </xf>
    <xf numFmtId="0" fontId="16" fillId="4" borderId="28" xfId="0" applyFont="1" applyFill="1" applyBorder="1" applyAlignment="1" applyProtection="1">
      <alignment horizontal="center" vertical="center" wrapText="1"/>
      <protection hidden="1"/>
    </xf>
    <xf numFmtId="0" fontId="16" fillId="4" borderId="4" xfId="0" applyFont="1" applyFill="1" applyBorder="1" applyAlignment="1" applyProtection="1">
      <alignment horizontal="center" vertical="center" wrapText="1"/>
      <protection hidden="1"/>
    </xf>
    <xf numFmtId="0" fontId="16" fillId="4" borderId="29" xfId="0" applyFont="1" applyFill="1" applyBorder="1" applyAlignment="1" applyProtection="1">
      <alignment horizontal="center" vertical="center" textRotation="90" wrapText="1"/>
      <protection hidden="1"/>
    </xf>
    <xf numFmtId="0" fontId="16" fillId="4" borderId="28" xfId="0" applyFont="1" applyFill="1" applyBorder="1" applyAlignment="1" applyProtection="1">
      <alignment horizontal="center" vertical="center" textRotation="90" wrapText="1"/>
      <protection hidden="1"/>
    </xf>
    <xf numFmtId="0" fontId="16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96" xfId="0" applyFont="1" applyFill="1" applyBorder="1" applyAlignment="1" applyProtection="1">
      <alignment horizontal="center" textRotation="90" wrapText="1"/>
      <protection hidden="1"/>
    </xf>
    <xf numFmtId="0" fontId="17" fillId="4" borderId="97" xfId="0" applyFont="1" applyFill="1" applyBorder="1" applyAlignment="1" applyProtection="1">
      <alignment horizontal="center" textRotation="90" wrapText="1"/>
      <protection hidden="1"/>
    </xf>
    <xf numFmtId="0" fontId="17" fillId="4" borderId="98" xfId="0" applyFont="1" applyFill="1" applyBorder="1" applyAlignment="1" applyProtection="1">
      <alignment horizontal="center" textRotation="90" wrapText="1"/>
      <protection hidden="1"/>
    </xf>
    <xf numFmtId="0" fontId="17" fillId="4" borderId="72" xfId="0" applyFont="1" applyFill="1" applyBorder="1" applyAlignment="1" applyProtection="1">
      <alignment horizontal="center" textRotation="90"/>
      <protection hidden="1"/>
    </xf>
    <xf numFmtId="0" fontId="17" fillId="4" borderId="32" xfId="0" applyFont="1" applyFill="1" applyBorder="1" applyAlignment="1" applyProtection="1">
      <alignment horizontal="center" textRotation="90"/>
      <protection hidden="1"/>
    </xf>
    <xf numFmtId="0" fontId="17" fillId="4" borderId="69" xfId="0" applyFont="1" applyFill="1" applyBorder="1" applyAlignment="1" applyProtection="1">
      <alignment horizontal="center" textRotation="90"/>
      <protection hidden="1"/>
    </xf>
    <xf numFmtId="0" fontId="8" fillId="4" borderId="72" xfId="0" applyFont="1" applyFill="1" applyBorder="1" applyAlignment="1" applyProtection="1">
      <alignment horizontal="center"/>
      <protection hidden="1"/>
    </xf>
    <xf numFmtId="0" fontId="8" fillId="4" borderId="9" xfId="0" applyFont="1" applyFill="1" applyBorder="1" applyAlignment="1" applyProtection="1">
      <alignment horizontal="center"/>
      <protection hidden="1"/>
    </xf>
    <xf numFmtId="0" fontId="8" fillId="4" borderId="69" xfId="0" applyFont="1" applyFill="1" applyBorder="1" applyAlignment="1" applyProtection="1">
      <alignment horizontal="center"/>
      <protection hidden="1"/>
    </xf>
    <xf numFmtId="0" fontId="8" fillId="4" borderId="11" xfId="0" applyFont="1" applyFill="1" applyBorder="1" applyAlignment="1" applyProtection="1">
      <alignment horizontal="center"/>
      <protection hidden="1"/>
    </xf>
    <xf numFmtId="0" fontId="15" fillId="4" borderId="102" xfId="0" applyFont="1" applyFill="1" applyBorder="1" applyAlignment="1" applyProtection="1">
      <alignment horizontal="center" textRotation="90"/>
      <protection hidden="1"/>
    </xf>
    <xf numFmtId="0" fontId="15" fillId="4" borderId="103" xfId="0" applyFont="1" applyFill="1" applyBorder="1" applyAlignment="1" applyProtection="1">
      <alignment horizontal="center" textRotation="90"/>
      <protection hidden="1"/>
    </xf>
    <xf numFmtId="0" fontId="15" fillId="4" borderId="104" xfId="0" applyFont="1" applyFill="1" applyBorder="1" applyAlignment="1" applyProtection="1">
      <alignment horizontal="center" textRotation="90"/>
      <protection hidden="1"/>
    </xf>
    <xf numFmtId="0" fontId="15" fillId="4" borderId="72" xfId="0" applyFont="1" applyFill="1" applyBorder="1" applyAlignment="1" applyProtection="1">
      <alignment horizontal="center" textRotation="90"/>
      <protection hidden="1"/>
    </xf>
    <xf numFmtId="0" fontId="15" fillId="4" borderId="32" xfId="0" applyFont="1" applyFill="1" applyBorder="1" applyAlignment="1" applyProtection="1">
      <alignment horizontal="center" textRotation="90"/>
      <protection hidden="1"/>
    </xf>
    <xf numFmtId="0" fontId="15" fillId="4" borderId="69" xfId="0" applyFont="1" applyFill="1" applyBorder="1" applyAlignment="1" applyProtection="1">
      <alignment horizontal="center" textRotation="90"/>
      <protection hidden="1"/>
    </xf>
    <xf numFmtId="0" fontId="15" fillId="4" borderId="2" xfId="0" applyFont="1" applyFill="1" applyBorder="1" applyAlignment="1" applyProtection="1">
      <alignment horizontal="center" textRotation="90"/>
      <protection hidden="1"/>
    </xf>
    <xf numFmtId="0" fontId="15" fillId="4" borderId="0" xfId="0" applyFont="1" applyFill="1" applyBorder="1" applyAlignment="1" applyProtection="1">
      <alignment horizontal="center" textRotation="90"/>
      <protection hidden="1"/>
    </xf>
    <xf numFmtId="0" fontId="15" fillId="4" borderId="31" xfId="0" applyFont="1" applyFill="1" applyBorder="1" applyAlignment="1" applyProtection="1">
      <alignment horizontal="center" textRotation="90"/>
      <protection hidden="1"/>
    </xf>
    <xf numFmtId="0" fontId="8" fillId="4" borderId="5" xfId="0" applyFont="1" applyFill="1" applyBorder="1" applyAlignment="1" applyProtection="1">
      <alignment horizontal="center"/>
      <protection hidden="1"/>
    </xf>
    <xf numFmtId="0" fontId="8" fillId="4" borderId="6" xfId="0" applyFont="1" applyFill="1" applyBorder="1" applyAlignment="1" applyProtection="1">
      <alignment horizontal="center"/>
      <protection hidden="1"/>
    </xf>
    <xf numFmtId="0" fontId="8" fillId="4" borderId="7" xfId="0" applyFont="1" applyFill="1" applyBorder="1" applyAlignment="1" applyProtection="1">
      <alignment horizontal="center"/>
      <protection hidden="1"/>
    </xf>
    <xf numFmtId="0" fontId="3" fillId="4" borderId="29" xfId="0" applyFont="1" applyFill="1" applyBorder="1" applyAlignment="1" applyProtection="1">
      <alignment horizontal="center" vertical="center" wrapText="1"/>
      <protection hidden="1"/>
    </xf>
    <xf numFmtId="0" fontId="3" fillId="4" borderId="28" xfId="0" applyFont="1" applyFill="1" applyBorder="1" applyAlignment="1" applyProtection="1">
      <alignment horizontal="center" vertical="center" wrapText="1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4" borderId="72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32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69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29" xfId="0" applyFont="1" applyFill="1" applyBorder="1" applyAlignment="1" applyProtection="1">
      <alignment horizontal="center" vertical="center" textRotation="90" wrapText="1"/>
      <protection hidden="1"/>
    </xf>
    <xf numFmtId="0" fontId="3" fillId="4" borderId="28" xfId="0" applyFont="1" applyFill="1" applyBorder="1" applyAlignment="1" applyProtection="1">
      <alignment horizontal="center" vertical="center" textRotation="90" wrapText="1"/>
      <protection hidden="1"/>
    </xf>
    <xf numFmtId="0" fontId="3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5" xfId="0" applyFont="1" applyFill="1" applyBorder="1" applyAlignment="1" applyProtection="1">
      <alignment horizontal="right"/>
      <protection hidden="1"/>
    </xf>
    <xf numFmtId="0" fontId="17" fillId="4" borderId="6" xfId="0" applyFont="1" applyFill="1" applyBorder="1" applyAlignment="1" applyProtection="1">
      <alignment horizontal="right"/>
      <protection hidden="1"/>
    </xf>
    <xf numFmtId="0" fontId="8" fillId="4" borderId="72" xfId="0" applyFont="1" applyFill="1" applyBorder="1" applyAlignment="1" applyProtection="1">
      <alignment horizontal="center" vertical="center" wrapText="1"/>
      <protection hidden="1"/>
    </xf>
    <xf numFmtId="0" fontId="8" fillId="4" borderId="9" xfId="0" applyFont="1" applyFill="1" applyBorder="1" applyAlignment="1" applyProtection="1">
      <alignment horizontal="center" vertical="center" wrapText="1"/>
      <protection hidden="1"/>
    </xf>
    <xf numFmtId="0" fontId="8" fillId="4" borderId="69" xfId="0" applyFont="1" applyFill="1" applyBorder="1" applyAlignment="1" applyProtection="1">
      <alignment horizontal="center" vertical="center" wrapText="1"/>
      <protection hidden="1"/>
    </xf>
    <xf numFmtId="0" fontId="8" fillId="4" borderId="11" xfId="0" applyFont="1" applyFill="1" applyBorder="1" applyAlignment="1" applyProtection="1">
      <alignment horizontal="center" vertical="center" wrapText="1"/>
      <protection hidden="1"/>
    </xf>
    <xf numFmtId="0" fontId="17" fillId="2" borderId="110" xfId="0" applyFont="1" applyFill="1" applyBorder="1" applyAlignment="1" applyProtection="1">
      <alignment horizontal="center" vertical="center" wrapText="1"/>
      <protection hidden="1"/>
    </xf>
    <xf numFmtId="0" fontId="17" fillId="2" borderId="111" xfId="0" applyFont="1" applyFill="1" applyBorder="1" applyAlignment="1" applyProtection="1">
      <alignment horizontal="center" vertical="center" wrapText="1"/>
      <protection hidden="1"/>
    </xf>
    <xf numFmtId="0" fontId="17" fillId="2" borderId="112" xfId="0" applyFont="1" applyFill="1" applyBorder="1" applyAlignment="1" applyProtection="1">
      <alignment horizontal="center" vertical="center" wrapText="1"/>
      <protection hidden="1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49" fontId="10" fillId="0" borderId="67" xfId="0" applyNumberFormat="1" applyFont="1" applyBorder="1" applyAlignment="1">
      <alignment horizontal="center"/>
    </xf>
    <xf numFmtId="0" fontId="13" fillId="8" borderId="71" xfId="0" applyFont="1" applyFill="1" applyBorder="1" applyAlignment="1">
      <alignment horizontal="right" vertical="center"/>
    </xf>
    <xf numFmtId="0" fontId="13" fillId="8" borderId="9" xfId="0" applyFont="1" applyFill="1" applyBorder="1" applyAlignment="1">
      <alignment horizontal="right" vertical="center"/>
    </xf>
    <xf numFmtId="0" fontId="13" fillId="8" borderId="29" xfId="0" applyFont="1" applyFill="1" applyBorder="1" applyAlignment="1">
      <alignment horizontal="right" vertical="center"/>
    </xf>
    <xf numFmtId="0" fontId="13" fillId="8" borderId="72" xfId="0" applyFont="1" applyFill="1" applyBorder="1" applyAlignment="1">
      <alignment horizontal="right" vertical="center"/>
    </xf>
    <xf numFmtId="0" fontId="13" fillId="8" borderId="77" xfId="0" applyFont="1" applyFill="1" applyBorder="1" applyAlignment="1">
      <alignment horizontal="right" vertical="center"/>
    </xf>
    <xf numFmtId="0" fontId="13" fillId="8" borderId="109" xfId="0" applyFont="1" applyFill="1" applyBorder="1" applyAlignment="1">
      <alignment horizontal="right" vertical="center"/>
    </xf>
    <xf numFmtId="0" fontId="13" fillId="8" borderId="108" xfId="0" applyFont="1" applyFill="1" applyBorder="1" applyAlignment="1">
      <alignment horizontal="right" vertical="center"/>
    </xf>
    <xf numFmtId="0" fontId="13" fillId="8" borderId="92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3" fillId="9" borderId="75" xfId="0" applyFont="1" applyFill="1" applyBorder="1" applyAlignment="1">
      <alignment horizontal="left" vertical="center"/>
    </xf>
    <xf numFmtId="0" fontId="13" fillId="9" borderId="113" xfId="0" applyFont="1" applyFill="1" applyBorder="1" applyAlignment="1">
      <alignment horizontal="left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113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90" xfId="0" applyFont="1" applyBorder="1" applyAlignment="1">
      <alignment horizontal="left" vertical="center"/>
    </xf>
    <xf numFmtId="0" fontId="13" fillId="0" borderId="99" xfId="0" applyFont="1" applyBorder="1" applyAlignment="1">
      <alignment horizontal="left" vertical="center"/>
    </xf>
    <xf numFmtId="0" fontId="13" fillId="8" borderId="114" xfId="0" applyFont="1" applyFill="1" applyBorder="1" applyAlignment="1">
      <alignment horizontal="right" vertical="center"/>
    </xf>
    <xf numFmtId="0" fontId="13" fillId="8" borderId="2" xfId="0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13" fillId="0" borderId="92" xfId="0" applyFont="1" applyBorder="1" applyAlignment="1">
      <alignment horizontal="left" vertical="center"/>
    </xf>
    <xf numFmtId="0" fontId="13" fillId="0" borderId="109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90" xfId="0" applyFont="1" applyBorder="1" applyAlignment="1">
      <alignment horizontal="left" vertical="center"/>
    </xf>
    <xf numFmtId="0" fontId="24" fillId="0" borderId="99" xfId="0" applyFont="1" applyBorder="1" applyAlignment="1">
      <alignment horizontal="left" vertical="center"/>
    </xf>
    <xf numFmtId="0" fontId="13" fillId="10" borderId="75" xfId="0" applyFont="1" applyFill="1" applyBorder="1" applyAlignment="1">
      <alignment horizontal="left" vertical="center"/>
    </xf>
    <xf numFmtId="0" fontId="13" fillId="10" borderId="113" xfId="0" applyFont="1" applyFill="1" applyBorder="1" applyAlignment="1">
      <alignment horizontal="left" vertical="center"/>
    </xf>
  </cellXfs>
  <cellStyles count="3">
    <cellStyle name="Normal 2" xfId="1"/>
    <cellStyle name="ปกติ" xfId="0" builtinId="0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1</xdr:row>
      <xdr:rowOff>209550</xdr:rowOff>
    </xdr:from>
    <xdr:to>
      <xdr:col>8</xdr:col>
      <xdr:colOff>114300</xdr:colOff>
      <xdr:row>5</xdr:row>
      <xdr:rowOff>228600</xdr:rowOff>
    </xdr:to>
    <xdr:pic>
      <xdr:nvPicPr>
        <xdr:cNvPr id="4103" name="Picture 25" descr="Logoตราสา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600075"/>
          <a:ext cx="13049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342900</xdr:colOff>
      <xdr:row>40</xdr:row>
      <xdr:rowOff>66675</xdr:rowOff>
    </xdr:from>
    <xdr:to>
      <xdr:col>4</xdr:col>
      <xdr:colOff>495300</xdr:colOff>
      <xdr:row>40</xdr:row>
      <xdr:rowOff>209550</xdr:rowOff>
    </xdr:to>
    <xdr:sp macro="" textlink="">
      <xdr:nvSpPr>
        <xdr:cNvPr id="4104" name="Rectangle 33"/>
        <xdr:cNvSpPr>
          <a:spLocks noChangeArrowheads="1"/>
        </xdr:cNvSpPr>
      </xdr:nvSpPr>
      <xdr:spPr bwMode="auto">
        <a:xfrm>
          <a:off x="236220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333375</xdr:colOff>
      <xdr:row>40</xdr:row>
      <xdr:rowOff>66675</xdr:rowOff>
    </xdr:from>
    <xdr:to>
      <xdr:col>7</xdr:col>
      <xdr:colOff>485775</xdr:colOff>
      <xdr:row>40</xdr:row>
      <xdr:rowOff>209550</xdr:rowOff>
    </xdr:to>
    <xdr:sp macro="" textlink="">
      <xdr:nvSpPr>
        <xdr:cNvPr id="4105" name="Rectangle 34"/>
        <xdr:cNvSpPr>
          <a:spLocks noChangeArrowheads="1"/>
        </xdr:cNvSpPr>
      </xdr:nvSpPr>
      <xdr:spPr bwMode="auto">
        <a:xfrm>
          <a:off x="386715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0</xdr:row>
      <xdr:rowOff>47625</xdr:rowOff>
    </xdr:from>
    <xdr:to>
      <xdr:col>5</xdr:col>
      <xdr:colOff>228600</xdr:colOff>
      <xdr:row>3</xdr:row>
      <xdr:rowOff>114300</xdr:rowOff>
    </xdr:to>
    <xdr:pic>
      <xdr:nvPicPr>
        <xdr:cNvPr id="5123" name="รูปภาพ 1" descr="school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2"/>
        <a:stretch>
          <a:fillRect/>
        </a:stretch>
      </xdr:blipFill>
      <xdr:spPr bwMode="auto">
        <a:xfrm>
          <a:off x="3095625" y="47625"/>
          <a:ext cx="8763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D67"/>
  <sheetViews>
    <sheetView view="pageBreakPreview" topLeftCell="A28" zoomScaleSheetLayoutView="100" workbookViewId="0">
      <selection activeCell="H13" sqref="H13:L13"/>
    </sheetView>
  </sheetViews>
  <sheetFormatPr defaultRowHeight="24" x14ac:dyDescent="0.55000000000000004"/>
  <cols>
    <col min="1" max="14" width="6.625" style="7" customWidth="1"/>
    <col min="15" max="15" width="7.625" style="7" customWidth="1"/>
    <col min="16" max="16384" width="9" style="8"/>
  </cols>
  <sheetData>
    <row r="1" spans="1:108" s="6" customFormat="1" ht="30.75" x14ac:dyDescent="0.7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</row>
    <row r="2" spans="1:108" ht="30.75" x14ac:dyDescent="0.7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2"/>
      <c r="M2" s="74" t="s">
        <v>8</v>
      </c>
      <c r="N2" s="73"/>
      <c r="AX2" s="123"/>
    </row>
    <row r="3" spans="1:108" x14ac:dyDescent="0.55000000000000004">
      <c r="A3" s="73"/>
      <c r="B3" s="73"/>
      <c r="C3" s="73"/>
      <c r="D3" s="73"/>
      <c r="E3" s="73"/>
      <c r="F3" s="73"/>
      <c r="G3" s="73"/>
      <c r="H3" s="73"/>
      <c r="I3" s="73"/>
      <c r="J3" s="73"/>
      <c r="K3" s="75" t="s">
        <v>133</v>
      </c>
      <c r="L3" s="76"/>
      <c r="M3" s="178" t="s">
        <v>118</v>
      </c>
      <c r="N3" s="73"/>
      <c r="AX3" s="123"/>
    </row>
    <row r="4" spans="1:108" x14ac:dyDescent="0.55000000000000004">
      <c r="A4" s="73"/>
      <c r="B4" s="73"/>
      <c r="C4" s="73"/>
      <c r="D4" s="73"/>
      <c r="E4" s="73"/>
      <c r="F4" s="73"/>
      <c r="G4" s="73"/>
      <c r="H4" s="73"/>
      <c r="I4" s="73"/>
      <c r="J4" s="73"/>
      <c r="K4" s="77" t="s">
        <v>11</v>
      </c>
      <c r="L4" s="73"/>
      <c r="M4" s="14">
        <v>2560</v>
      </c>
      <c r="N4" s="73"/>
      <c r="AX4" s="123"/>
    </row>
    <row r="5" spans="1:108" s="10" customFormat="1" ht="21.75" x14ac:dyDescent="0.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9"/>
      <c r="AX5" s="124"/>
    </row>
    <row r="6" spans="1:108" s="10" customFormat="1" ht="21.75" x14ac:dyDescent="0.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9"/>
      <c r="AX6" s="124"/>
    </row>
    <row r="7" spans="1:108" s="11" customFormat="1" ht="33" x14ac:dyDescent="0.75">
      <c r="A7" s="79"/>
      <c r="B7" s="371" t="s">
        <v>12</v>
      </c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79"/>
      <c r="AX7" s="125"/>
    </row>
    <row r="8" spans="1:108" x14ac:dyDescent="0.55000000000000004">
      <c r="A8" s="73"/>
      <c r="B8" s="357" t="s">
        <v>13</v>
      </c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73"/>
      <c r="AX8" s="123"/>
    </row>
    <row r="9" spans="1:108" x14ac:dyDescent="0.55000000000000004">
      <c r="A9" s="73"/>
      <c r="B9" s="357" t="s">
        <v>14</v>
      </c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73"/>
      <c r="AX9" s="123"/>
    </row>
    <row r="10" spans="1:108" x14ac:dyDescent="0.55000000000000004">
      <c r="A10" s="73"/>
      <c r="B10" s="372" t="s">
        <v>15</v>
      </c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73"/>
      <c r="AX10" s="123"/>
    </row>
    <row r="11" spans="1:108" x14ac:dyDescent="0.55000000000000004">
      <c r="A11" s="73"/>
      <c r="B11" s="357" t="s">
        <v>30</v>
      </c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73"/>
      <c r="AX11" s="123"/>
    </row>
    <row r="12" spans="1:108" s="7" customFormat="1" x14ac:dyDescent="0.55000000000000004">
      <c r="A12" s="73"/>
      <c r="B12" s="357" t="s">
        <v>24</v>
      </c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73"/>
      <c r="AX12" s="126"/>
    </row>
    <row r="13" spans="1:108" x14ac:dyDescent="0.55000000000000004">
      <c r="A13" s="73"/>
      <c r="B13" s="73"/>
      <c r="C13" s="80"/>
      <c r="D13" s="80"/>
      <c r="E13" s="80"/>
      <c r="F13" s="359" t="s">
        <v>127</v>
      </c>
      <c r="G13" s="359"/>
      <c r="H13" s="365"/>
      <c r="I13" s="365"/>
      <c r="J13" s="365"/>
      <c r="K13" s="365"/>
      <c r="L13" s="365"/>
      <c r="M13" s="73"/>
      <c r="N13" s="73"/>
      <c r="AX13" s="123"/>
    </row>
    <row r="14" spans="1:108" ht="6.75" customHeight="1" x14ac:dyDescent="0.55000000000000004">
      <c r="A14" s="73"/>
      <c r="B14" s="73"/>
      <c r="C14" s="80"/>
      <c r="D14" s="80"/>
      <c r="E14" s="80"/>
      <c r="F14" s="81"/>
      <c r="G14" s="81"/>
      <c r="H14" s="82"/>
      <c r="I14" s="82"/>
      <c r="J14" s="82"/>
      <c r="K14" s="80"/>
      <c r="L14" s="80"/>
      <c r="M14" s="73"/>
      <c r="N14" s="73"/>
      <c r="AX14" s="123"/>
    </row>
    <row r="15" spans="1:108" x14ac:dyDescent="0.55000000000000004">
      <c r="A15" s="73"/>
      <c r="B15" s="73"/>
      <c r="C15" s="83"/>
      <c r="D15" s="83"/>
      <c r="E15" s="83"/>
      <c r="F15" s="359" t="s">
        <v>132</v>
      </c>
      <c r="G15" s="359"/>
      <c r="H15" s="365" t="s">
        <v>211</v>
      </c>
      <c r="I15" s="365"/>
      <c r="J15" s="365"/>
      <c r="K15" s="365"/>
      <c r="L15" s="365"/>
      <c r="M15" s="83"/>
      <c r="N15" s="73"/>
      <c r="AX15" s="123"/>
    </row>
    <row r="16" spans="1:108" ht="6.75" customHeight="1" x14ac:dyDescent="0.55000000000000004">
      <c r="A16" s="73"/>
      <c r="B16" s="73"/>
      <c r="C16" s="83"/>
      <c r="D16" s="83"/>
      <c r="E16" s="83"/>
      <c r="F16" s="81"/>
      <c r="G16" s="81"/>
      <c r="H16" s="82"/>
      <c r="I16" s="82"/>
      <c r="J16" s="82"/>
      <c r="K16" s="76"/>
      <c r="L16" s="84"/>
      <c r="M16" s="83"/>
      <c r="N16" s="73"/>
      <c r="AX16" s="123"/>
    </row>
    <row r="17" spans="1:50" x14ac:dyDescent="0.55000000000000004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AX17" s="123"/>
    </row>
    <row r="18" spans="1:50" x14ac:dyDescent="0.55000000000000004">
      <c r="A18" s="73"/>
      <c r="B18" s="366" t="s">
        <v>25</v>
      </c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4"/>
      <c r="N18" s="73"/>
      <c r="AX18" s="123"/>
    </row>
    <row r="19" spans="1:50" x14ac:dyDescent="0.55000000000000004">
      <c r="A19" s="73"/>
      <c r="B19" s="369" t="s">
        <v>16</v>
      </c>
      <c r="C19" s="370"/>
      <c r="D19" s="366" t="s">
        <v>6</v>
      </c>
      <c r="E19" s="363"/>
      <c r="F19" s="363"/>
      <c r="G19" s="363"/>
      <c r="H19" s="363"/>
      <c r="I19" s="363"/>
      <c r="J19" s="363"/>
      <c r="K19" s="363"/>
      <c r="L19" s="366" t="s">
        <v>17</v>
      </c>
      <c r="M19" s="364"/>
      <c r="N19" s="73"/>
      <c r="AX19" s="123"/>
    </row>
    <row r="20" spans="1:50" x14ac:dyDescent="0.55000000000000004">
      <c r="A20" s="73"/>
      <c r="B20" s="367" t="s">
        <v>18</v>
      </c>
      <c r="C20" s="368"/>
      <c r="D20" s="358" t="s">
        <v>121</v>
      </c>
      <c r="E20" s="358"/>
      <c r="F20" s="358" t="s">
        <v>122</v>
      </c>
      <c r="G20" s="358"/>
      <c r="H20" s="366" t="s">
        <v>123</v>
      </c>
      <c r="I20" s="364"/>
      <c r="J20" s="358" t="s">
        <v>124</v>
      </c>
      <c r="K20" s="358"/>
      <c r="L20" s="363"/>
      <c r="M20" s="364"/>
      <c r="N20" s="73"/>
      <c r="AX20" s="123"/>
    </row>
    <row r="21" spans="1:50" x14ac:dyDescent="0.55000000000000004">
      <c r="A21" s="73"/>
      <c r="B21" s="360">
        <f>SUM(D21:M21)</f>
        <v>0</v>
      </c>
      <c r="C21" s="361"/>
      <c r="D21" s="362">
        <f>COUNTIF('อ่าน คิด เขียน'!$Q$6:$Q$65,3)</f>
        <v>0</v>
      </c>
      <c r="E21" s="362"/>
      <c r="F21" s="362">
        <f>COUNTIF('อ่าน คิด เขียน'!$Q$6:$Q$65,2)</f>
        <v>0</v>
      </c>
      <c r="G21" s="362"/>
      <c r="H21" s="362">
        <f>COUNTIF('อ่าน คิด เขียน'!$Q$6:$Q$65,1)</f>
        <v>0</v>
      </c>
      <c r="I21" s="362"/>
      <c r="J21" s="362">
        <f>COUNTIF('อ่าน คิด เขียน'!$Q$6:$Q$65,0)</f>
        <v>0</v>
      </c>
      <c r="K21" s="362"/>
      <c r="L21" s="360"/>
      <c r="M21" s="361"/>
      <c r="N21" s="73"/>
      <c r="AX21" s="123"/>
    </row>
    <row r="22" spans="1:50" x14ac:dyDescent="0.55000000000000004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AX22" s="123"/>
    </row>
    <row r="23" spans="1:50" x14ac:dyDescent="0.55000000000000004">
      <c r="A23" s="73"/>
      <c r="B23" s="366" t="s">
        <v>5</v>
      </c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4"/>
      <c r="N23" s="73"/>
      <c r="AX23" s="123"/>
    </row>
    <row r="24" spans="1:50" x14ac:dyDescent="0.55000000000000004">
      <c r="A24" s="73"/>
      <c r="B24" s="369" t="s">
        <v>16</v>
      </c>
      <c r="C24" s="370"/>
      <c r="D24" s="366" t="s">
        <v>6</v>
      </c>
      <c r="E24" s="363"/>
      <c r="F24" s="363"/>
      <c r="G24" s="363"/>
      <c r="H24" s="363"/>
      <c r="I24" s="363"/>
      <c r="J24" s="363"/>
      <c r="K24" s="363"/>
      <c r="L24" s="366" t="s">
        <v>17</v>
      </c>
      <c r="M24" s="364"/>
      <c r="N24" s="73"/>
      <c r="AX24" s="123"/>
    </row>
    <row r="25" spans="1:50" x14ac:dyDescent="0.55000000000000004">
      <c r="A25" s="73"/>
      <c r="B25" s="367" t="s">
        <v>18</v>
      </c>
      <c r="C25" s="368"/>
      <c r="D25" s="358" t="s">
        <v>121</v>
      </c>
      <c r="E25" s="358"/>
      <c r="F25" s="358" t="s">
        <v>122</v>
      </c>
      <c r="G25" s="358"/>
      <c r="H25" s="366" t="s">
        <v>123</v>
      </c>
      <c r="I25" s="364"/>
      <c r="J25" s="358" t="s">
        <v>124</v>
      </c>
      <c r="K25" s="358"/>
      <c r="L25" s="363"/>
      <c r="M25" s="364"/>
      <c r="N25" s="73"/>
      <c r="AX25" s="123"/>
    </row>
    <row r="26" spans="1:50" x14ac:dyDescent="0.55000000000000004">
      <c r="A26" s="73"/>
      <c r="B26" s="360">
        <f>SUM(D26:M26)</f>
        <v>0</v>
      </c>
      <c r="C26" s="361"/>
      <c r="D26" s="362">
        <f>COUNTIF(คุณลักษณะ!$AA$7:$AA$66,3)</f>
        <v>0</v>
      </c>
      <c r="E26" s="362"/>
      <c r="F26" s="362">
        <f>COUNTIF(คุณลักษณะ!$AA$7:$AA$66,2)</f>
        <v>0</v>
      </c>
      <c r="G26" s="362"/>
      <c r="H26" s="362">
        <f>COUNTIF(คุณลักษณะ!$AA$7:$AA$66,1)</f>
        <v>0</v>
      </c>
      <c r="I26" s="362"/>
      <c r="J26" s="362">
        <f>COUNTIF(คุณลักษณะ!$AA$7:$AA$66,0)</f>
        <v>0</v>
      </c>
      <c r="K26" s="362"/>
      <c r="L26" s="360"/>
      <c r="M26" s="361"/>
      <c r="N26" s="73"/>
      <c r="AX26" s="123"/>
    </row>
    <row r="27" spans="1:50" x14ac:dyDescent="0.55000000000000004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AX27" s="123"/>
    </row>
    <row r="28" spans="1:50" x14ac:dyDescent="0.55000000000000004">
      <c r="A28" s="73"/>
      <c r="B28" s="366" t="s">
        <v>130</v>
      </c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4"/>
      <c r="N28" s="73"/>
      <c r="AX28" s="123"/>
    </row>
    <row r="29" spans="1:50" x14ac:dyDescent="0.55000000000000004">
      <c r="A29" s="73"/>
      <c r="B29" s="369" t="s">
        <v>16</v>
      </c>
      <c r="C29" s="370"/>
      <c r="D29" s="366" t="s">
        <v>6</v>
      </c>
      <c r="E29" s="363"/>
      <c r="F29" s="363"/>
      <c r="G29" s="363"/>
      <c r="H29" s="363"/>
      <c r="I29" s="363"/>
      <c r="J29" s="363"/>
      <c r="K29" s="363"/>
      <c r="L29" s="366" t="s">
        <v>17</v>
      </c>
      <c r="M29" s="364"/>
      <c r="N29" s="73"/>
      <c r="AX29" s="123"/>
    </row>
    <row r="30" spans="1:50" x14ac:dyDescent="0.55000000000000004">
      <c r="A30" s="73"/>
      <c r="B30" s="367" t="s">
        <v>18</v>
      </c>
      <c r="C30" s="368"/>
      <c r="D30" s="358" t="s">
        <v>121</v>
      </c>
      <c r="E30" s="358"/>
      <c r="F30" s="358" t="s">
        <v>122</v>
      </c>
      <c r="G30" s="358"/>
      <c r="H30" s="366" t="s">
        <v>123</v>
      </c>
      <c r="I30" s="364"/>
      <c r="J30" s="358" t="s">
        <v>124</v>
      </c>
      <c r="K30" s="358"/>
      <c r="L30" s="363"/>
      <c r="M30" s="364"/>
      <c r="N30" s="73"/>
      <c r="AX30" s="123"/>
    </row>
    <row r="31" spans="1:50" x14ac:dyDescent="0.55000000000000004">
      <c r="A31" s="73"/>
      <c r="B31" s="360">
        <f>SUM(D31:M31)</f>
        <v>0</v>
      </c>
      <c r="C31" s="361"/>
      <c r="D31" s="362">
        <f>COUNTIF(สมถรรนะ!$U$7:$U$66,3)</f>
        <v>0</v>
      </c>
      <c r="E31" s="362"/>
      <c r="F31" s="362">
        <f>COUNTIF(สมถรรนะ!$U$7:$U$66,2)</f>
        <v>0</v>
      </c>
      <c r="G31" s="362"/>
      <c r="H31" s="362">
        <f>COUNTIF(สมถรรนะ!$U$7:$U$66,1)</f>
        <v>0</v>
      </c>
      <c r="I31" s="362"/>
      <c r="J31" s="362">
        <f>COUNTIF(สมถรรนะ!$U$7:$U$66,0)</f>
        <v>0</v>
      </c>
      <c r="K31" s="362"/>
      <c r="L31" s="360"/>
      <c r="M31" s="361"/>
      <c r="N31" s="73"/>
      <c r="AX31" s="123"/>
    </row>
    <row r="32" spans="1:50" x14ac:dyDescent="0.55000000000000004">
      <c r="A32" s="73"/>
      <c r="B32" s="73"/>
      <c r="C32" s="77" t="s">
        <v>19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AX32" s="123"/>
    </row>
    <row r="33" spans="1:50" x14ac:dyDescent="0.55000000000000004">
      <c r="A33" s="73"/>
      <c r="B33" s="73"/>
      <c r="C33" s="73"/>
      <c r="D33" s="73"/>
      <c r="E33" s="373" t="s">
        <v>120</v>
      </c>
      <c r="F33" s="373"/>
      <c r="G33" s="373"/>
      <c r="H33" s="373"/>
      <c r="I33" s="373"/>
      <c r="J33" s="76"/>
      <c r="K33" s="77" t="s">
        <v>119</v>
      </c>
      <c r="L33" s="73"/>
      <c r="M33" s="73"/>
      <c r="N33" s="73"/>
      <c r="AX33" s="123"/>
    </row>
    <row r="34" spans="1:50" s="9" customFormat="1" ht="21.75" x14ac:dyDescent="0.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AX34" s="127"/>
    </row>
    <row r="35" spans="1:50" x14ac:dyDescent="0.55000000000000004">
      <c r="A35" s="73"/>
      <c r="B35" s="73"/>
      <c r="C35" s="73"/>
      <c r="D35" s="73"/>
      <c r="E35" s="373" t="s">
        <v>20</v>
      </c>
      <c r="F35" s="373"/>
      <c r="G35" s="373"/>
      <c r="H35" s="373"/>
      <c r="I35" s="373"/>
      <c r="J35" s="76"/>
      <c r="K35" s="77" t="s">
        <v>27</v>
      </c>
      <c r="L35" s="73"/>
      <c r="M35" s="73"/>
      <c r="N35" s="73"/>
      <c r="AX35" s="123"/>
    </row>
    <row r="36" spans="1:50" s="9" customFormat="1" ht="21.75" x14ac:dyDescent="0.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AX36" s="127"/>
    </row>
    <row r="37" spans="1:50" x14ac:dyDescent="0.55000000000000004">
      <c r="A37" s="73"/>
      <c r="B37" s="73"/>
      <c r="C37" s="73"/>
      <c r="D37" s="73"/>
      <c r="E37" s="373" t="s">
        <v>29</v>
      </c>
      <c r="F37" s="373"/>
      <c r="G37" s="373"/>
      <c r="H37" s="373"/>
      <c r="I37" s="373"/>
      <c r="J37" s="76"/>
      <c r="K37" s="77" t="s">
        <v>28</v>
      </c>
      <c r="L37" s="73"/>
      <c r="M37" s="73"/>
      <c r="N37" s="73"/>
      <c r="AX37" s="123"/>
    </row>
    <row r="38" spans="1:50" s="10" customFormat="1" ht="21.75" x14ac:dyDescent="0.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9"/>
      <c r="AX38" s="124"/>
    </row>
    <row r="39" spans="1:50" x14ac:dyDescent="0.55000000000000004">
      <c r="A39" s="73"/>
      <c r="B39" s="73"/>
      <c r="C39" s="77" t="s">
        <v>21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AX39" s="123"/>
    </row>
    <row r="40" spans="1:50" s="10" customFormat="1" ht="21.75" x14ac:dyDescent="0.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9"/>
      <c r="AX40" s="124"/>
    </row>
    <row r="41" spans="1:50" x14ac:dyDescent="0.55000000000000004">
      <c r="A41" s="73"/>
      <c r="B41" s="73"/>
      <c r="C41" s="73"/>
      <c r="D41" s="73"/>
      <c r="E41" s="73"/>
      <c r="F41" s="77" t="s">
        <v>125</v>
      </c>
      <c r="G41" s="73"/>
      <c r="H41" s="73"/>
      <c r="I41" s="77" t="s">
        <v>126</v>
      </c>
      <c r="J41" s="77"/>
      <c r="K41" s="73"/>
      <c r="L41" s="73"/>
      <c r="M41" s="73"/>
      <c r="N41" s="73"/>
      <c r="AX41" s="123"/>
    </row>
    <row r="42" spans="1:50" s="10" customFormat="1" ht="21.75" x14ac:dyDescent="0.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9"/>
      <c r="AX42" s="124"/>
    </row>
    <row r="43" spans="1:50" s="10" customFormat="1" ht="10.5" customHeight="1" x14ac:dyDescent="0.5">
      <c r="A43" s="78"/>
      <c r="B43" s="78"/>
      <c r="C43" s="78"/>
      <c r="D43" s="78"/>
      <c r="E43" s="78"/>
      <c r="F43" s="78"/>
      <c r="G43" s="78"/>
      <c r="H43" s="78"/>
      <c r="I43" s="78"/>
      <c r="J43" s="85"/>
      <c r="K43" s="85"/>
      <c r="L43" s="78"/>
      <c r="M43" s="78"/>
      <c r="N43" s="78"/>
      <c r="O43" s="9"/>
      <c r="AX43" s="124"/>
    </row>
    <row r="44" spans="1:50" x14ac:dyDescent="0.55000000000000004">
      <c r="A44" s="73"/>
      <c r="B44" s="73"/>
      <c r="C44" s="73"/>
      <c r="D44" s="73"/>
      <c r="E44" s="374"/>
      <c r="F44" s="374"/>
      <c r="G44" s="374"/>
      <c r="H44" s="374"/>
      <c r="I44" s="374"/>
      <c r="J44" s="86"/>
      <c r="K44" s="77" t="s">
        <v>22</v>
      </c>
      <c r="L44" s="73"/>
      <c r="M44" s="73"/>
      <c r="N44" s="73"/>
      <c r="AX44" s="123"/>
    </row>
    <row r="45" spans="1:50" x14ac:dyDescent="0.55000000000000004">
      <c r="A45" s="73"/>
      <c r="B45" s="73"/>
      <c r="C45" s="73"/>
      <c r="D45" s="73"/>
      <c r="E45" s="376" t="s">
        <v>131</v>
      </c>
      <c r="F45" s="376"/>
      <c r="G45" s="376"/>
      <c r="H45" s="376"/>
      <c r="I45" s="376"/>
      <c r="J45" s="86"/>
      <c r="K45" s="73"/>
      <c r="L45" s="73"/>
      <c r="M45" s="73"/>
      <c r="N45" s="73"/>
      <c r="AX45" s="123"/>
    </row>
    <row r="46" spans="1:50" x14ac:dyDescent="0.55000000000000004">
      <c r="A46" s="73"/>
      <c r="B46" s="73"/>
      <c r="C46" s="73"/>
      <c r="D46" s="73"/>
      <c r="E46" s="73"/>
      <c r="F46" s="376"/>
      <c r="G46" s="376"/>
      <c r="H46" s="376"/>
      <c r="I46" s="73"/>
      <c r="J46" s="73"/>
      <c r="K46" s="73"/>
      <c r="L46" s="73"/>
      <c r="M46" s="73"/>
      <c r="N46" s="73"/>
      <c r="AX46" s="123"/>
    </row>
    <row r="47" spans="1:50" x14ac:dyDescent="0.55000000000000004">
      <c r="A47" s="73"/>
      <c r="B47" s="73"/>
      <c r="C47" s="73"/>
      <c r="D47" s="73"/>
      <c r="E47" s="73"/>
      <c r="F47" s="375" t="s">
        <v>23</v>
      </c>
      <c r="G47" s="375"/>
      <c r="H47" s="375"/>
      <c r="I47" s="73"/>
      <c r="J47" s="73"/>
      <c r="K47" s="73"/>
      <c r="L47" s="73"/>
      <c r="M47" s="73"/>
      <c r="N47" s="73"/>
      <c r="AX47" s="123"/>
    </row>
    <row r="48" spans="1:50" x14ac:dyDescent="0.55000000000000004">
      <c r="AX48" s="123"/>
    </row>
    <row r="49" spans="50:50" x14ac:dyDescent="0.55000000000000004">
      <c r="AX49" s="123"/>
    </row>
    <row r="50" spans="50:50" x14ac:dyDescent="0.55000000000000004">
      <c r="AX50" s="123"/>
    </row>
    <row r="51" spans="50:50" x14ac:dyDescent="0.55000000000000004">
      <c r="AX51" s="123"/>
    </row>
    <row r="52" spans="50:50" x14ac:dyDescent="0.55000000000000004">
      <c r="AX52" s="123"/>
    </row>
    <row r="53" spans="50:50" x14ac:dyDescent="0.55000000000000004">
      <c r="AX53" s="123"/>
    </row>
    <row r="54" spans="50:50" x14ac:dyDescent="0.55000000000000004">
      <c r="AX54" s="123"/>
    </row>
    <row r="55" spans="50:50" x14ac:dyDescent="0.55000000000000004">
      <c r="AX55" s="123"/>
    </row>
    <row r="56" spans="50:50" x14ac:dyDescent="0.55000000000000004">
      <c r="AX56" s="123"/>
    </row>
    <row r="57" spans="50:50" x14ac:dyDescent="0.55000000000000004">
      <c r="AX57" s="123"/>
    </row>
    <row r="58" spans="50:50" x14ac:dyDescent="0.55000000000000004">
      <c r="AX58" s="123"/>
    </row>
    <row r="59" spans="50:50" x14ac:dyDescent="0.55000000000000004">
      <c r="AX59" s="123"/>
    </row>
    <row r="60" spans="50:50" x14ac:dyDescent="0.55000000000000004">
      <c r="AX60" s="123"/>
    </row>
    <row r="61" spans="50:50" x14ac:dyDescent="0.55000000000000004">
      <c r="AX61" s="123"/>
    </row>
    <row r="62" spans="50:50" x14ac:dyDescent="0.55000000000000004">
      <c r="AX62" s="123"/>
    </row>
    <row r="63" spans="50:50" x14ac:dyDescent="0.55000000000000004">
      <c r="AX63" s="123"/>
    </row>
    <row r="64" spans="50:50" x14ac:dyDescent="0.55000000000000004">
      <c r="AX64" s="123"/>
    </row>
    <row r="65" spans="1:108" x14ac:dyDescent="0.55000000000000004">
      <c r="AX65" s="123"/>
    </row>
    <row r="66" spans="1:108" x14ac:dyDescent="0.55000000000000004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</row>
    <row r="67" spans="1:108" x14ac:dyDescent="0.55000000000000004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</row>
  </sheetData>
  <sheetProtection algorithmName="SHA-512" hashValue="Au7IPFxZFLLoDQtMyju2DYmRB4maBnUWOi/GQeC01irrie+1vINoCRPh/hDlfNm0+z3QHVpaIeJsWeDNOjuXoQ==" saltValue="DvfeUDGX5ehQFCu1up3SxQ==" spinCount="100000" sheet="1" objects="1" scenarios="1" formatCells="0" formatColumns="0" formatRows="0"/>
  <mergeCells count="65">
    <mergeCell ref="F47:H47"/>
    <mergeCell ref="B30:C30"/>
    <mergeCell ref="B31:C31"/>
    <mergeCell ref="D31:E31"/>
    <mergeCell ref="F31:G31"/>
    <mergeCell ref="H31:I31"/>
    <mergeCell ref="D30:E30"/>
    <mergeCell ref="E45:I45"/>
    <mergeCell ref="E33:I33"/>
    <mergeCell ref="E37:I37"/>
    <mergeCell ref="F46:H46"/>
    <mergeCell ref="L24:M24"/>
    <mergeCell ref="F25:G25"/>
    <mergeCell ref="L29:M29"/>
    <mergeCell ref="D26:E26"/>
    <mergeCell ref="L26:M26"/>
    <mergeCell ref="B28:M28"/>
    <mergeCell ref="B29:C29"/>
    <mergeCell ref="D29:K29"/>
    <mergeCell ref="B26:C26"/>
    <mergeCell ref="J26:K26"/>
    <mergeCell ref="L25:M25"/>
    <mergeCell ref="B25:C25"/>
    <mergeCell ref="D25:E25"/>
    <mergeCell ref="F26:G26"/>
    <mergeCell ref="H26:I26"/>
    <mergeCell ref="J31:K31"/>
    <mergeCell ref="H30:I30"/>
    <mergeCell ref="L31:M31"/>
    <mergeCell ref="E35:I35"/>
    <mergeCell ref="E44:I44"/>
    <mergeCell ref="F30:G30"/>
    <mergeCell ref="J30:K30"/>
    <mergeCell ref="L30:M30"/>
    <mergeCell ref="B7:M7"/>
    <mergeCell ref="B8:M8"/>
    <mergeCell ref="B9:M9"/>
    <mergeCell ref="B10:M10"/>
    <mergeCell ref="B11:M11"/>
    <mergeCell ref="H25:I25"/>
    <mergeCell ref="J25:K25"/>
    <mergeCell ref="H15:L15"/>
    <mergeCell ref="D24:K24"/>
    <mergeCell ref="H21:I21"/>
    <mergeCell ref="H20:I20"/>
    <mergeCell ref="B23:M23"/>
    <mergeCell ref="D19:K19"/>
    <mergeCell ref="B20:C20"/>
    <mergeCell ref="B21:C21"/>
    <mergeCell ref="B18:M18"/>
    <mergeCell ref="B19:C19"/>
    <mergeCell ref="F21:G21"/>
    <mergeCell ref="D21:E21"/>
    <mergeCell ref="L19:M19"/>
    <mergeCell ref="B24:C24"/>
    <mergeCell ref="B12:M12"/>
    <mergeCell ref="D20:E20"/>
    <mergeCell ref="F20:G20"/>
    <mergeCell ref="F15:G15"/>
    <mergeCell ref="L21:M21"/>
    <mergeCell ref="J20:K20"/>
    <mergeCell ref="J21:K21"/>
    <mergeCell ref="L20:M20"/>
    <mergeCell ref="H13:L13"/>
    <mergeCell ref="F13:G13"/>
  </mergeCells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tabSelected="1" view="pageBreakPreview" zoomScale="85" zoomScaleSheetLayoutView="85" workbookViewId="0">
      <selection activeCell="B6" sqref="B6:D60"/>
    </sheetView>
  </sheetViews>
  <sheetFormatPr defaultRowHeight="21.75" x14ac:dyDescent="0.55000000000000004"/>
  <cols>
    <col min="1" max="1" width="3.125" style="37" customWidth="1"/>
    <col min="2" max="2" width="6.875" style="34" customWidth="1"/>
    <col min="3" max="3" width="9.625" style="34" customWidth="1"/>
    <col min="4" max="4" width="10.625" style="34" customWidth="1"/>
    <col min="5" max="49" width="1.375" style="34" customWidth="1"/>
    <col min="50" max="50" width="1.625" style="34" customWidth="1"/>
    <col min="51" max="51" width="3.125" style="37" customWidth="1"/>
    <col min="52" max="52" width="9.125" style="34" customWidth="1"/>
    <col min="53" max="107" width="1.375" style="34" customWidth="1"/>
    <col min="108" max="108" width="4.625" style="50" customWidth="1"/>
    <col min="109" max="109" width="1.625" style="17" customWidth="1"/>
    <col min="110" max="110" width="0" style="17" hidden="1" customWidth="1"/>
    <col min="111" max="16384" width="9" style="17"/>
  </cols>
  <sheetData>
    <row r="1" spans="1:110" s="33" customFormat="1" ht="18" customHeight="1" x14ac:dyDescent="0.55000000000000004">
      <c r="A1" s="110"/>
      <c r="B1" s="110" t="str">
        <f>IF(ปกหน้า!H13="","",ปกหน้า!H13)</f>
        <v/>
      </c>
      <c r="C1" s="111"/>
      <c r="D1" s="111"/>
      <c r="E1" s="112"/>
      <c r="F1" s="112"/>
      <c r="G1" s="112"/>
      <c r="H1" s="112"/>
      <c r="I1" s="112"/>
      <c r="J1" s="112"/>
      <c r="K1" s="112" t="s">
        <v>141</v>
      </c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0" t="str">
        <f>IF(ปกหน้า!H15="","",ปกหน้า!H15)</f>
        <v>มิส / มาสเตอร์</v>
      </c>
      <c r="AH1" s="112"/>
      <c r="AI1" s="113"/>
      <c r="AJ1" s="110"/>
      <c r="AK1" s="110"/>
      <c r="AL1" s="112"/>
      <c r="AM1" s="114"/>
      <c r="AN1" s="112"/>
      <c r="AO1" s="115"/>
      <c r="AP1" s="112"/>
      <c r="AQ1" s="112"/>
      <c r="AR1" s="112"/>
      <c r="AS1" s="112"/>
      <c r="AT1" s="112"/>
      <c r="AU1" s="110" t="s">
        <v>140</v>
      </c>
      <c r="AV1" s="110"/>
      <c r="AW1" s="112"/>
      <c r="AX1" s="112"/>
      <c r="AY1" s="110"/>
      <c r="AZ1" s="110" t="str">
        <f>IF(ปกหน้า!H13="","",ปกหน้า!H13)</f>
        <v/>
      </c>
      <c r="BA1" s="110"/>
      <c r="BB1" s="112"/>
      <c r="BC1" s="113"/>
      <c r="BD1" s="112"/>
      <c r="BE1" s="112"/>
      <c r="BF1" s="112"/>
      <c r="BG1" s="112"/>
      <c r="BH1" s="112"/>
      <c r="BI1" s="112"/>
      <c r="BJ1" s="112"/>
      <c r="BK1" s="113"/>
      <c r="BL1" s="112"/>
      <c r="BM1" s="112"/>
      <c r="BN1" s="112"/>
      <c r="BO1" s="112"/>
      <c r="BP1" s="112"/>
      <c r="BQ1" s="112" t="s">
        <v>141</v>
      </c>
      <c r="BR1" s="112"/>
      <c r="BS1" s="112"/>
      <c r="BT1" s="110"/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5" t="str">
        <f>IF(ปกหน้า!H15="","",ปกหน้า!H15)</f>
        <v>มิส / มาสเตอร์</v>
      </c>
      <c r="CP1" s="128"/>
      <c r="CQ1" s="128"/>
      <c r="CR1" s="115"/>
      <c r="CS1" s="121"/>
      <c r="CT1" s="115"/>
      <c r="CU1" s="115"/>
      <c r="CV1" s="115"/>
      <c r="CW1" s="110"/>
      <c r="CX1" s="128"/>
      <c r="CY1" s="128"/>
      <c r="CZ1" s="128"/>
      <c r="DA1" s="128"/>
      <c r="DB1" s="128"/>
      <c r="DC1" s="115" t="s">
        <v>128</v>
      </c>
      <c r="DD1" s="110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6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83" t="s">
        <v>0</v>
      </c>
      <c r="B3" s="386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6"/>
      <c r="AY3" s="383" t="s">
        <v>0</v>
      </c>
      <c r="AZ3" s="19"/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">
      <c r="A4" s="384"/>
      <c r="B4" s="387"/>
      <c r="C4" s="27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6"/>
      <c r="AY4" s="384"/>
      <c r="AZ4" s="21" t="s">
        <v>147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85"/>
      <c r="B5" s="388"/>
      <c r="C5" s="28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6"/>
      <c r="AY5" s="385"/>
      <c r="AZ5" s="22"/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18" t="s">
        <v>150</v>
      </c>
    </row>
    <row r="6" spans="1:110" ht="15" customHeight="1" x14ac:dyDescent="0.55000000000000004">
      <c r="A6" s="35">
        <v>1</v>
      </c>
      <c r="B6" s="39" t="s">
        <v>223</v>
      </c>
      <c r="C6" s="179" t="s">
        <v>216</v>
      </c>
      <c r="D6" s="180" t="s">
        <v>224</v>
      </c>
      <c r="E6" s="63"/>
      <c r="F6" s="64"/>
      <c r="G6" s="64"/>
      <c r="H6" s="64"/>
      <c r="I6" s="65"/>
      <c r="J6" s="63"/>
      <c r="K6" s="64"/>
      <c r="L6" s="64"/>
      <c r="M6" s="64"/>
      <c r="N6" s="65"/>
      <c r="O6" s="63"/>
      <c r="P6" s="64"/>
      <c r="Q6" s="64"/>
      <c r="R6" s="64"/>
      <c r="S6" s="65"/>
      <c r="T6" s="63"/>
      <c r="U6" s="64"/>
      <c r="V6" s="64"/>
      <c r="W6" s="64"/>
      <c r="X6" s="65"/>
      <c r="Y6" s="63"/>
      <c r="Z6" s="64"/>
      <c r="AA6" s="64"/>
      <c r="AB6" s="64"/>
      <c r="AC6" s="65"/>
      <c r="AD6" s="63"/>
      <c r="AE6" s="64"/>
      <c r="AF6" s="64"/>
      <c r="AG6" s="64"/>
      <c r="AH6" s="65"/>
      <c r="AI6" s="63"/>
      <c r="AJ6" s="64"/>
      <c r="AK6" s="64"/>
      <c r="AL6" s="64"/>
      <c r="AM6" s="65"/>
      <c r="AN6" s="63"/>
      <c r="AO6" s="64"/>
      <c r="AP6" s="64"/>
      <c r="AQ6" s="64"/>
      <c r="AR6" s="65"/>
      <c r="AS6" s="63"/>
      <c r="AT6" s="64"/>
      <c r="AU6" s="64"/>
      <c r="AV6" s="64"/>
      <c r="AW6" s="65"/>
      <c r="AX6" s="116"/>
      <c r="AY6" s="38">
        <v>1</v>
      </c>
      <c r="AZ6" s="40" t="str">
        <f>IF(C6="","",C6)</f>
        <v>สิรวิชญ์</v>
      </c>
      <c r="BA6" s="63"/>
      <c r="BB6" s="64"/>
      <c r="BC6" s="64"/>
      <c r="BD6" s="64"/>
      <c r="BE6" s="65"/>
      <c r="BF6" s="63"/>
      <c r="BG6" s="64"/>
      <c r="BH6" s="64"/>
      <c r="BI6" s="64"/>
      <c r="BJ6" s="65"/>
      <c r="BK6" s="63"/>
      <c r="BL6" s="64"/>
      <c r="BM6" s="64"/>
      <c r="BN6" s="64"/>
      <c r="BO6" s="65"/>
      <c r="BP6" s="63"/>
      <c r="BQ6" s="64"/>
      <c r="BR6" s="64"/>
      <c r="BS6" s="64"/>
      <c r="BT6" s="65"/>
      <c r="BU6" s="63"/>
      <c r="BV6" s="64"/>
      <c r="BW6" s="64"/>
      <c r="BX6" s="64"/>
      <c r="BY6" s="65"/>
      <c r="BZ6" s="63"/>
      <c r="CA6" s="64"/>
      <c r="CB6" s="64"/>
      <c r="CC6" s="64"/>
      <c r="CD6" s="65"/>
      <c r="CE6" s="63"/>
      <c r="CF6" s="64"/>
      <c r="CG6" s="64"/>
      <c r="CH6" s="64"/>
      <c r="CI6" s="65"/>
      <c r="CJ6" s="63"/>
      <c r="CK6" s="64"/>
      <c r="CL6" s="64"/>
      <c r="CM6" s="64"/>
      <c r="CN6" s="65"/>
      <c r="CO6" s="63"/>
      <c r="CP6" s="64"/>
      <c r="CQ6" s="64"/>
      <c r="CR6" s="64"/>
      <c r="CS6" s="65"/>
      <c r="CT6" s="63"/>
      <c r="CU6" s="64"/>
      <c r="CV6" s="64"/>
      <c r="CW6" s="64"/>
      <c r="CX6" s="65"/>
      <c r="CY6" s="63"/>
      <c r="CZ6" s="64"/>
      <c r="DA6" s="64"/>
      <c r="DB6" s="64"/>
      <c r="DC6" s="65"/>
      <c r="DD6" s="41">
        <f>IF(C6="","",($DD$5-(COUNTIF(E6:DC6,"ป")+(COUNTIF(E6:DC6,"ล")+(COUNTIF(E6:DC6,"ข")+((COUNTIF(E6:DC6,"ป.")*2)+((COUNTIF(E6:DC6,"ล.")*2)+((COUNTIF(E6:DC6,"ข.")*2)))))))))</f>
        <v>0</v>
      </c>
      <c r="DF6" s="18" t="s">
        <v>151</v>
      </c>
    </row>
    <row r="7" spans="1:110" ht="15" customHeight="1" x14ac:dyDescent="0.55000000000000004">
      <c r="A7" s="35">
        <v>2</v>
      </c>
      <c r="B7" s="42" t="s">
        <v>225</v>
      </c>
      <c r="C7" s="46" t="s">
        <v>226</v>
      </c>
      <c r="D7" s="47" t="s">
        <v>227</v>
      </c>
      <c r="E7" s="66"/>
      <c r="F7" s="67"/>
      <c r="G7" s="67"/>
      <c r="H7" s="67"/>
      <c r="I7" s="68"/>
      <c r="J7" s="66"/>
      <c r="K7" s="67"/>
      <c r="L7" s="67"/>
      <c r="M7" s="67"/>
      <c r="N7" s="68"/>
      <c r="O7" s="66"/>
      <c r="P7" s="67"/>
      <c r="Q7" s="67"/>
      <c r="R7" s="67"/>
      <c r="S7" s="68"/>
      <c r="T7" s="66"/>
      <c r="U7" s="67"/>
      <c r="V7" s="67"/>
      <c r="W7" s="67"/>
      <c r="X7" s="68"/>
      <c r="Y7" s="66"/>
      <c r="Z7" s="67"/>
      <c r="AA7" s="67"/>
      <c r="AB7" s="67"/>
      <c r="AC7" s="68"/>
      <c r="AD7" s="66"/>
      <c r="AE7" s="67"/>
      <c r="AF7" s="67"/>
      <c r="AG7" s="67"/>
      <c r="AH7" s="68"/>
      <c r="AI7" s="66"/>
      <c r="AJ7" s="67"/>
      <c r="AK7" s="67"/>
      <c r="AL7" s="67"/>
      <c r="AM7" s="68"/>
      <c r="AN7" s="66"/>
      <c r="AO7" s="67"/>
      <c r="AP7" s="67"/>
      <c r="AQ7" s="67"/>
      <c r="AR7" s="68"/>
      <c r="AS7" s="66"/>
      <c r="AT7" s="67"/>
      <c r="AU7" s="67"/>
      <c r="AV7" s="67"/>
      <c r="AW7" s="68"/>
      <c r="AX7" s="116"/>
      <c r="AY7" s="35">
        <v>2</v>
      </c>
      <c r="AZ7" s="43" t="str">
        <f>IF(C7="","",C7)</f>
        <v>เดชาธร</v>
      </c>
      <c r="BA7" s="66"/>
      <c r="BB7" s="67"/>
      <c r="BC7" s="67"/>
      <c r="BD7" s="67"/>
      <c r="BE7" s="68"/>
      <c r="BF7" s="66"/>
      <c r="BG7" s="67"/>
      <c r="BH7" s="67"/>
      <c r="BI7" s="67"/>
      <c r="BJ7" s="68"/>
      <c r="BK7" s="66"/>
      <c r="BL7" s="67"/>
      <c r="BM7" s="67"/>
      <c r="BN7" s="67"/>
      <c r="BO7" s="68"/>
      <c r="BP7" s="66"/>
      <c r="BQ7" s="67"/>
      <c r="BR7" s="67"/>
      <c r="BS7" s="67"/>
      <c r="BT7" s="68"/>
      <c r="BU7" s="66"/>
      <c r="BV7" s="67"/>
      <c r="BW7" s="67"/>
      <c r="BX7" s="67"/>
      <c r="BY7" s="68"/>
      <c r="BZ7" s="66"/>
      <c r="CA7" s="67"/>
      <c r="CB7" s="67"/>
      <c r="CC7" s="67"/>
      <c r="CD7" s="68"/>
      <c r="CE7" s="66"/>
      <c r="CF7" s="67"/>
      <c r="CG7" s="67"/>
      <c r="CH7" s="67"/>
      <c r="CI7" s="68"/>
      <c r="CJ7" s="66"/>
      <c r="CK7" s="67"/>
      <c r="CL7" s="67"/>
      <c r="CM7" s="67"/>
      <c r="CN7" s="68"/>
      <c r="CO7" s="66"/>
      <c r="CP7" s="67"/>
      <c r="CQ7" s="67"/>
      <c r="CR7" s="67"/>
      <c r="CS7" s="68"/>
      <c r="CT7" s="66"/>
      <c r="CU7" s="67"/>
      <c r="CV7" s="67"/>
      <c r="CW7" s="67"/>
      <c r="CX7" s="68"/>
      <c r="CY7" s="66"/>
      <c r="CZ7" s="67"/>
      <c r="DA7" s="67"/>
      <c r="DB7" s="67"/>
      <c r="DC7" s="68"/>
      <c r="DD7" s="44">
        <f t="shared" ref="DD7:DD65" si="0">IF(C7="","",($DD$5-(COUNTIF(E7:DC7,"ป")+(COUNTIF(E7:DC7,"ล")+(COUNTIF(E7:DC7,"ข")+((COUNTIF(E7:DC7,"ป.")*2)+((COUNTIF(E7:DC7,"ล.")*2)+((COUNTIF(E7:DC7,"ข.")*2)))))))))</f>
        <v>0</v>
      </c>
      <c r="DF7" s="18" t="s">
        <v>152</v>
      </c>
    </row>
    <row r="8" spans="1:110" ht="15" customHeight="1" x14ac:dyDescent="0.55000000000000004">
      <c r="A8" s="35">
        <v>3</v>
      </c>
      <c r="B8" s="42" t="s">
        <v>228</v>
      </c>
      <c r="C8" s="46" t="s">
        <v>229</v>
      </c>
      <c r="D8" s="47" t="s">
        <v>230</v>
      </c>
      <c r="E8" s="66"/>
      <c r="F8" s="67"/>
      <c r="G8" s="67"/>
      <c r="H8" s="67"/>
      <c r="I8" s="68"/>
      <c r="J8" s="66"/>
      <c r="K8" s="67"/>
      <c r="L8" s="67"/>
      <c r="M8" s="67"/>
      <c r="N8" s="68"/>
      <c r="O8" s="66"/>
      <c r="P8" s="67"/>
      <c r="Q8" s="67"/>
      <c r="R8" s="67"/>
      <c r="S8" s="68"/>
      <c r="T8" s="66"/>
      <c r="U8" s="67"/>
      <c r="V8" s="67"/>
      <c r="W8" s="67"/>
      <c r="X8" s="68"/>
      <c r="Y8" s="66"/>
      <c r="Z8" s="67"/>
      <c r="AA8" s="67"/>
      <c r="AB8" s="67"/>
      <c r="AC8" s="68"/>
      <c r="AD8" s="66"/>
      <c r="AE8" s="67"/>
      <c r="AF8" s="67"/>
      <c r="AG8" s="67"/>
      <c r="AH8" s="68"/>
      <c r="AI8" s="66"/>
      <c r="AJ8" s="67"/>
      <c r="AK8" s="67"/>
      <c r="AL8" s="67"/>
      <c r="AM8" s="68"/>
      <c r="AN8" s="66"/>
      <c r="AO8" s="67"/>
      <c r="AP8" s="67"/>
      <c r="AQ8" s="67"/>
      <c r="AR8" s="68"/>
      <c r="AS8" s="66"/>
      <c r="AT8" s="67"/>
      <c r="AU8" s="67"/>
      <c r="AV8" s="67"/>
      <c r="AW8" s="68"/>
      <c r="AX8" s="116"/>
      <c r="AY8" s="35">
        <v>3</v>
      </c>
      <c r="AZ8" s="43" t="str">
        <f t="shared" ref="AZ8:AZ64" si="1">IF(C8="","",C8)</f>
        <v>พงศกรณ์</v>
      </c>
      <c r="BA8" s="66"/>
      <c r="BB8" s="67"/>
      <c r="BC8" s="67"/>
      <c r="BD8" s="67"/>
      <c r="BE8" s="68"/>
      <c r="BF8" s="66"/>
      <c r="BG8" s="67"/>
      <c r="BH8" s="67"/>
      <c r="BI8" s="67"/>
      <c r="BJ8" s="68"/>
      <c r="BK8" s="66"/>
      <c r="BL8" s="67"/>
      <c r="BM8" s="67"/>
      <c r="BN8" s="67"/>
      <c r="BO8" s="68"/>
      <c r="BP8" s="66"/>
      <c r="BQ8" s="67"/>
      <c r="BR8" s="67"/>
      <c r="BS8" s="67"/>
      <c r="BT8" s="68"/>
      <c r="BU8" s="66"/>
      <c r="BV8" s="67"/>
      <c r="BW8" s="67"/>
      <c r="BX8" s="67"/>
      <c r="BY8" s="68"/>
      <c r="BZ8" s="66"/>
      <c r="CA8" s="67"/>
      <c r="CB8" s="67"/>
      <c r="CC8" s="67"/>
      <c r="CD8" s="68"/>
      <c r="CE8" s="66"/>
      <c r="CF8" s="67"/>
      <c r="CG8" s="67"/>
      <c r="CH8" s="67"/>
      <c r="CI8" s="68"/>
      <c r="CJ8" s="66"/>
      <c r="CK8" s="67"/>
      <c r="CL8" s="67"/>
      <c r="CM8" s="67"/>
      <c r="CN8" s="68"/>
      <c r="CO8" s="66"/>
      <c r="CP8" s="67"/>
      <c r="CQ8" s="67"/>
      <c r="CR8" s="67"/>
      <c r="CS8" s="68"/>
      <c r="CT8" s="66"/>
      <c r="CU8" s="67"/>
      <c r="CV8" s="67"/>
      <c r="CW8" s="67"/>
      <c r="CX8" s="68"/>
      <c r="CY8" s="66"/>
      <c r="CZ8" s="67"/>
      <c r="DA8" s="67"/>
      <c r="DB8" s="67"/>
      <c r="DC8" s="68"/>
      <c r="DD8" s="44">
        <f t="shared" si="0"/>
        <v>0</v>
      </c>
      <c r="DF8" s="18" t="s">
        <v>153</v>
      </c>
    </row>
    <row r="9" spans="1:110" ht="15" customHeight="1" x14ac:dyDescent="0.55000000000000004">
      <c r="A9" s="35">
        <v>4</v>
      </c>
      <c r="B9" s="42" t="s">
        <v>231</v>
      </c>
      <c r="C9" s="46" t="s">
        <v>232</v>
      </c>
      <c r="D9" s="47" t="s">
        <v>233</v>
      </c>
      <c r="E9" s="66"/>
      <c r="F9" s="67"/>
      <c r="G9" s="67"/>
      <c r="H9" s="67"/>
      <c r="I9" s="68"/>
      <c r="J9" s="66"/>
      <c r="K9" s="67"/>
      <c r="L9" s="67"/>
      <c r="M9" s="67"/>
      <c r="N9" s="68"/>
      <c r="O9" s="66"/>
      <c r="P9" s="67"/>
      <c r="Q9" s="67"/>
      <c r="R9" s="67"/>
      <c r="S9" s="68"/>
      <c r="T9" s="66"/>
      <c r="U9" s="67"/>
      <c r="V9" s="67"/>
      <c r="W9" s="67"/>
      <c r="X9" s="68"/>
      <c r="Y9" s="66"/>
      <c r="Z9" s="67"/>
      <c r="AA9" s="67"/>
      <c r="AB9" s="67"/>
      <c r="AC9" s="68"/>
      <c r="AD9" s="66"/>
      <c r="AE9" s="67"/>
      <c r="AF9" s="67"/>
      <c r="AG9" s="67"/>
      <c r="AH9" s="68"/>
      <c r="AI9" s="66"/>
      <c r="AJ9" s="67"/>
      <c r="AK9" s="67"/>
      <c r="AL9" s="67"/>
      <c r="AM9" s="68"/>
      <c r="AN9" s="66"/>
      <c r="AO9" s="67"/>
      <c r="AP9" s="67"/>
      <c r="AQ9" s="67"/>
      <c r="AR9" s="68"/>
      <c r="AS9" s="66"/>
      <c r="AT9" s="67"/>
      <c r="AU9" s="67"/>
      <c r="AV9" s="67"/>
      <c r="AW9" s="68"/>
      <c r="AX9" s="116"/>
      <c r="AY9" s="35">
        <v>4</v>
      </c>
      <c r="AZ9" s="43" t="str">
        <f t="shared" si="1"/>
        <v>กิตติกวิน</v>
      </c>
      <c r="BA9" s="66"/>
      <c r="BB9" s="67"/>
      <c r="BC9" s="67"/>
      <c r="BD9" s="67"/>
      <c r="BE9" s="68"/>
      <c r="BF9" s="66"/>
      <c r="BG9" s="67"/>
      <c r="BH9" s="67"/>
      <c r="BI9" s="67"/>
      <c r="BJ9" s="68"/>
      <c r="BK9" s="66"/>
      <c r="BL9" s="67"/>
      <c r="BM9" s="67"/>
      <c r="BN9" s="67"/>
      <c r="BO9" s="68"/>
      <c r="BP9" s="66"/>
      <c r="BQ9" s="67"/>
      <c r="BR9" s="67"/>
      <c r="BS9" s="67"/>
      <c r="BT9" s="68"/>
      <c r="BU9" s="66"/>
      <c r="BV9" s="67"/>
      <c r="BW9" s="67"/>
      <c r="BX9" s="67"/>
      <c r="BY9" s="68"/>
      <c r="BZ9" s="66"/>
      <c r="CA9" s="67"/>
      <c r="CB9" s="67"/>
      <c r="CC9" s="67"/>
      <c r="CD9" s="68"/>
      <c r="CE9" s="66"/>
      <c r="CF9" s="67"/>
      <c r="CG9" s="67"/>
      <c r="CH9" s="67"/>
      <c r="CI9" s="68"/>
      <c r="CJ9" s="66"/>
      <c r="CK9" s="67"/>
      <c r="CL9" s="67"/>
      <c r="CM9" s="67"/>
      <c r="CN9" s="68"/>
      <c r="CO9" s="66"/>
      <c r="CP9" s="67"/>
      <c r="CQ9" s="67"/>
      <c r="CR9" s="67"/>
      <c r="CS9" s="68"/>
      <c r="CT9" s="66"/>
      <c r="CU9" s="67"/>
      <c r="CV9" s="67"/>
      <c r="CW9" s="67"/>
      <c r="CX9" s="68"/>
      <c r="CY9" s="66"/>
      <c r="CZ9" s="67"/>
      <c r="DA9" s="67"/>
      <c r="DB9" s="67"/>
      <c r="DC9" s="68"/>
      <c r="DD9" s="44">
        <f t="shared" si="0"/>
        <v>0</v>
      </c>
      <c r="DF9" s="18" t="s">
        <v>154</v>
      </c>
    </row>
    <row r="10" spans="1:110" ht="15" customHeight="1" x14ac:dyDescent="0.55000000000000004">
      <c r="A10" s="35">
        <v>5</v>
      </c>
      <c r="B10" s="42" t="s">
        <v>234</v>
      </c>
      <c r="C10" s="46" t="s">
        <v>235</v>
      </c>
      <c r="D10" s="47" t="s">
        <v>236</v>
      </c>
      <c r="E10" s="66"/>
      <c r="F10" s="67"/>
      <c r="G10" s="67"/>
      <c r="H10" s="67"/>
      <c r="I10" s="68"/>
      <c r="J10" s="66"/>
      <c r="K10" s="67"/>
      <c r="L10" s="67"/>
      <c r="M10" s="67"/>
      <c r="N10" s="68"/>
      <c r="O10" s="66"/>
      <c r="P10" s="67"/>
      <c r="Q10" s="67"/>
      <c r="R10" s="67"/>
      <c r="S10" s="68"/>
      <c r="T10" s="66"/>
      <c r="U10" s="67"/>
      <c r="V10" s="67"/>
      <c r="W10" s="67"/>
      <c r="X10" s="68"/>
      <c r="Y10" s="66"/>
      <c r="Z10" s="67"/>
      <c r="AA10" s="67"/>
      <c r="AB10" s="67"/>
      <c r="AC10" s="68"/>
      <c r="AD10" s="66"/>
      <c r="AE10" s="67"/>
      <c r="AF10" s="67"/>
      <c r="AG10" s="67"/>
      <c r="AH10" s="68"/>
      <c r="AI10" s="66"/>
      <c r="AJ10" s="67"/>
      <c r="AK10" s="67"/>
      <c r="AL10" s="67"/>
      <c r="AM10" s="68"/>
      <c r="AN10" s="66"/>
      <c r="AO10" s="67"/>
      <c r="AP10" s="67"/>
      <c r="AQ10" s="67"/>
      <c r="AR10" s="68"/>
      <c r="AS10" s="66"/>
      <c r="AT10" s="67"/>
      <c r="AU10" s="67"/>
      <c r="AV10" s="67"/>
      <c r="AW10" s="68"/>
      <c r="AX10" s="116"/>
      <c r="AY10" s="35">
        <v>5</v>
      </c>
      <c r="AZ10" s="43" t="str">
        <f t="shared" si="1"/>
        <v>ณฐภัทร</v>
      </c>
      <c r="BA10" s="66"/>
      <c r="BB10" s="67"/>
      <c r="BC10" s="67"/>
      <c r="BD10" s="67"/>
      <c r="BE10" s="68"/>
      <c r="BF10" s="66"/>
      <c r="BG10" s="67"/>
      <c r="BH10" s="67"/>
      <c r="BI10" s="67"/>
      <c r="BJ10" s="68"/>
      <c r="BK10" s="66"/>
      <c r="BL10" s="67"/>
      <c r="BM10" s="67"/>
      <c r="BN10" s="67"/>
      <c r="BO10" s="68"/>
      <c r="BP10" s="66"/>
      <c r="BQ10" s="67"/>
      <c r="BR10" s="67"/>
      <c r="BS10" s="67"/>
      <c r="BT10" s="68"/>
      <c r="BU10" s="66"/>
      <c r="BV10" s="67"/>
      <c r="BW10" s="67"/>
      <c r="BX10" s="67"/>
      <c r="BY10" s="68"/>
      <c r="BZ10" s="66"/>
      <c r="CA10" s="67"/>
      <c r="CB10" s="67"/>
      <c r="CC10" s="67"/>
      <c r="CD10" s="68"/>
      <c r="CE10" s="66"/>
      <c r="CF10" s="67"/>
      <c r="CG10" s="67"/>
      <c r="CH10" s="67"/>
      <c r="CI10" s="68"/>
      <c r="CJ10" s="66"/>
      <c r="CK10" s="67"/>
      <c r="CL10" s="67"/>
      <c r="CM10" s="67"/>
      <c r="CN10" s="68"/>
      <c r="CO10" s="66"/>
      <c r="CP10" s="67"/>
      <c r="CQ10" s="67"/>
      <c r="CR10" s="67"/>
      <c r="CS10" s="68"/>
      <c r="CT10" s="66"/>
      <c r="CU10" s="67"/>
      <c r="CV10" s="67"/>
      <c r="CW10" s="67"/>
      <c r="CX10" s="68"/>
      <c r="CY10" s="66"/>
      <c r="CZ10" s="67"/>
      <c r="DA10" s="67"/>
      <c r="DB10" s="67"/>
      <c r="DC10" s="68"/>
      <c r="DD10" s="44">
        <f t="shared" si="0"/>
        <v>0</v>
      </c>
      <c r="DF10" s="45" t="s">
        <v>155</v>
      </c>
    </row>
    <row r="11" spans="1:110" ht="15" customHeight="1" x14ac:dyDescent="0.55000000000000004">
      <c r="A11" s="35">
        <v>6</v>
      </c>
      <c r="B11" s="42" t="s">
        <v>237</v>
      </c>
      <c r="C11" s="46" t="s">
        <v>238</v>
      </c>
      <c r="D11" s="47" t="s">
        <v>239</v>
      </c>
      <c r="E11" s="66"/>
      <c r="F11" s="67"/>
      <c r="G11" s="67"/>
      <c r="H11" s="67"/>
      <c r="I11" s="68"/>
      <c r="J11" s="66"/>
      <c r="K11" s="67"/>
      <c r="L11" s="67"/>
      <c r="M11" s="67"/>
      <c r="N11" s="68"/>
      <c r="O11" s="66"/>
      <c r="P11" s="67"/>
      <c r="Q11" s="67"/>
      <c r="R11" s="67"/>
      <c r="S11" s="68"/>
      <c r="T11" s="66"/>
      <c r="U11" s="67"/>
      <c r="V11" s="67"/>
      <c r="W11" s="67"/>
      <c r="X11" s="68"/>
      <c r="Y11" s="66"/>
      <c r="Z11" s="67"/>
      <c r="AA11" s="67"/>
      <c r="AB11" s="67"/>
      <c r="AC11" s="68"/>
      <c r="AD11" s="66"/>
      <c r="AE11" s="67"/>
      <c r="AF11" s="67"/>
      <c r="AG11" s="67"/>
      <c r="AH11" s="68"/>
      <c r="AI11" s="66"/>
      <c r="AJ11" s="67"/>
      <c r="AK11" s="67"/>
      <c r="AL11" s="67"/>
      <c r="AM11" s="68"/>
      <c r="AN11" s="66"/>
      <c r="AO11" s="67"/>
      <c r="AP11" s="67"/>
      <c r="AQ11" s="67"/>
      <c r="AR11" s="68"/>
      <c r="AS11" s="66"/>
      <c r="AT11" s="67"/>
      <c r="AU11" s="67"/>
      <c r="AV11" s="67"/>
      <c r="AW11" s="68"/>
      <c r="AX11" s="116"/>
      <c r="AY11" s="35">
        <v>6</v>
      </c>
      <c r="AZ11" s="43" t="str">
        <f t="shared" si="1"/>
        <v>วงศกร</v>
      </c>
      <c r="BA11" s="66"/>
      <c r="BB11" s="67"/>
      <c r="BC11" s="67"/>
      <c r="BD11" s="67"/>
      <c r="BE11" s="68"/>
      <c r="BF11" s="66"/>
      <c r="BG11" s="67"/>
      <c r="BH11" s="67"/>
      <c r="BI11" s="67"/>
      <c r="BJ11" s="68"/>
      <c r="BK11" s="66"/>
      <c r="BL11" s="67"/>
      <c r="BM11" s="67"/>
      <c r="BN11" s="67"/>
      <c r="BO11" s="68"/>
      <c r="BP11" s="66"/>
      <c r="BQ11" s="67"/>
      <c r="BR11" s="67"/>
      <c r="BS11" s="67"/>
      <c r="BT11" s="68"/>
      <c r="BU11" s="66"/>
      <c r="BV11" s="67"/>
      <c r="BW11" s="67"/>
      <c r="BX11" s="67"/>
      <c r="BY11" s="68"/>
      <c r="BZ11" s="66"/>
      <c r="CA11" s="67"/>
      <c r="CB11" s="67"/>
      <c r="CC11" s="67"/>
      <c r="CD11" s="68"/>
      <c r="CE11" s="66"/>
      <c r="CF11" s="67"/>
      <c r="CG11" s="67"/>
      <c r="CH11" s="67"/>
      <c r="CI11" s="68"/>
      <c r="CJ11" s="66"/>
      <c r="CK11" s="67"/>
      <c r="CL11" s="67"/>
      <c r="CM11" s="67"/>
      <c r="CN11" s="68"/>
      <c r="CO11" s="66"/>
      <c r="CP11" s="67"/>
      <c r="CQ11" s="67"/>
      <c r="CR11" s="67"/>
      <c r="CS11" s="68"/>
      <c r="CT11" s="66"/>
      <c r="CU11" s="67"/>
      <c r="CV11" s="67"/>
      <c r="CW11" s="67"/>
      <c r="CX11" s="68"/>
      <c r="CY11" s="66"/>
      <c r="CZ11" s="67"/>
      <c r="DA11" s="67"/>
      <c r="DB11" s="67"/>
      <c r="DC11" s="68"/>
      <c r="DD11" s="44">
        <f t="shared" si="0"/>
        <v>0</v>
      </c>
    </row>
    <row r="12" spans="1:110" ht="15" customHeight="1" x14ac:dyDescent="0.55000000000000004">
      <c r="A12" s="35">
        <v>7</v>
      </c>
      <c r="B12" s="42" t="s">
        <v>240</v>
      </c>
      <c r="C12" s="46" t="s">
        <v>241</v>
      </c>
      <c r="D12" s="47" t="s">
        <v>242</v>
      </c>
      <c r="E12" s="66"/>
      <c r="F12" s="67"/>
      <c r="G12" s="67"/>
      <c r="H12" s="67"/>
      <c r="I12" s="68"/>
      <c r="J12" s="66"/>
      <c r="K12" s="67"/>
      <c r="L12" s="67"/>
      <c r="M12" s="67"/>
      <c r="N12" s="68"/>
      <c r="O12" s="66"/>
      <c r="P12" s="67"/>
      <c r="Q12" s="67"/>
      <c r="R12" s="67"/>
      <c r="S12" s="68"/>
      <c r="T12" s="66"/>
      <c r="U12" s="67"/>
      <c r="V12" s="67"/>
      <c r="W12" s="67"/>
      <c r="X12" s="68"/>
      <c r="Y12" s="66"/>
      <c r="Z12" s="67"/>
      <c r="AA12" s="67"/>
      <c r="AB12" s="67"/>
      <c r="AC12" s="68"/>
      <c r="AD12" s="66"/>
      <c r="AE12" s="67"/>
      <c r="AF12" s="67"/>
      <c r="AG12" s="67"/>
      <c r="AH12" s="68"/>
      <c r="AI12" s="66"/>
      <c r="AJ12" s="67"/>
      <c r="AK12" s="67"/>
      <c r="AL12" s="67"/>
      <c r="AM12" s="68"/>
      <c r="AN12" s="66"/>
      <c r="AO12" s="67"/>
      <c r="AP12" s="67"/>
      <c r="AQ12" s="67"/>
      <c r="AR12" s="68"/>
      <c r="AS12" s="66"/>
      <c r="AT12" s="67"/>
      <c r="AU12" s="67"/>
      <c r="AV12" s="67"/>
      <c r="AW12" s="68"/>
      <c r="AX12" s="116"/>
      <c r="AY12" s="35">
        <v>7</v>
      </c>
      <c r="AZ12" s="43" t="str">
        <f t="shared" si="1"/>
        <v>จิรัฎฐ์</v>
      </c>
      <c r="BA12" s="66"/>
      <c r="BB12" s="67"/>
      <c r="BC12" s="67"/>
      <c r="BD12" s="67"/>
      <c r="BE12" s="68"/>
      <c r="BF12" s="66"/>
      <c r="BG12" s="67"/>
      <c r="BH12" s="67"/>
      <c r="BI12" s="67"/>
      <c r="BJ12" s="68"/>
      <c r="BK12" s="66"/>
      <c r="BL12" s="67"/>
      <c r="BM12" s="67"/>
      <c r="BN12" s="67"/>
      <c r="BO12" s="68"/>
      <c r="BP12" s="66"/>
      <c r="BQ12" s="67"/>
      <c r="BR12" s="67"/>
      <c r="BS12" s="67"/>
      <c r="BT12" s="68"/>
      <c r="BU12" s="66"/>
      <c r="BV12" s="67"/>
      <c r="BW12" s="67"/>
      <c r="BX12" s="67"/>
      <c r="BY12" s="68"/>
      <c r="BZ12" s="66"/>
      <c r="CA12" s="67"/>
      <c r="CB12" s="67"/>
      <c r="CC12" s="67"/>
      <c r="CD12" s="68"/>
      <c r="CE12" s="66"/>
      <c r="CF12" s="67"/>
      <c r="CG12" s="67"/>
      <c r="CH12" s="67"/>
      <c r="CI12" s="68"/>
      <c r="CJ12" s="66"/>
      <c r="CK12" s="67"/>
      <c r="CL12" s="67"/>
      <c r="CM12" s="67"/>
      <c r="CN12" s="68"/>
      <c r="CO12" s="66"/>
      <c r="CP12" s="67"/>
      <c r="CQ12" s="67"/>
      <c r="CR12" s="67"/>
      <c r="CS12" s="68"/>
      <c r="CT12" s="66"/>
      <c r="CU12" s="67"/>
      <c r="CV12" s="67"/>
      <c r="CW12" s="67"/>
      <c r="CX12" s="68"/>
      <c r="CY12" s="66"/>
      <c r="CZ12" s="67"/>
      <c r="DA12" s="67"/>
      <c r="DB12" s="67"/>
      <c r="DC12" s="68"/>
      <c r="DD12" s="44">
        <f t="shared" si="0"/>
        <v>0</v>
      </c>
    </row>
    <row r="13" spans="1:110" ht="15" customHeight="1" x14ac:dyDescent="0.55000000000000004">
      <c r="A13" s="35">
        <v>8</v>
      </c>
      <c r="B13" s="42" t="s">
        <v>243</v>
      </c>
      <c r="C13" s="46" t="s">
        <v>244</v>
      </c>
      <c r="D13" s="47" t="s">
        <v>245</v>
      </c>
      <c r="E13" s="66"/>
      <c r="F13" s="67"/>
      <c r="G13" s="67"/>
      <c r="H13" s="67"/>
      <c r="I13" s="68"/>
      <c r="J13" s="66"/>
      <c r="K13" s="67"/>
      <c r="L13" s="67"/>
      <c r="M13" s="67"/>
      <c r="N13" s="68"/>
      <c r="O13" s="66"/>
      <c r="P13" s="67"/>
      <c r="Q13" s="67"/>
      <c r="R13" s="67"/>
      <c r="S13" s="68"/>
      <c r="T13" s="66"/>
      <c r="U13" s="67"/>
      <c r="V13" s="67"/>
      <c r="W13" s="67"/>
      <c r="X13" s="68"/>
      <c r="Y13" s="66"/>
      <c r="Z13" s="67"/>
      <c r="AA13" s="67"/>
      <c r="AB13" s="67"/>
      <c r="AC13" s="68"/>
      <c r="AD13" s="66"/>
      <c r="AE13" s="67"/>
      <c r="AF13" s="67"/>
      <c r="AG13" s="67"/>
      <c r="AH13" s="68"/>
      <c r="AI13" s="66"/>
      <c r="AJ13" s="67"/>
      <c r="AK13" s="67"/>
      <c r="AL13" s="67"/>
      <c r="AM13" s="68"/>
      <c r="AN13" s="66"/>
      <c r="AO13" s="67"/>
      <c r="AP13" s="67"/>
      <c r="AQ13" s="67"/>
      <c r="AR13" s="68"/>
      <c r="AS13" s="66"/>
      <c r="AT13" s="67"/>
      <c r="AU13" s="67"/>
      <c r="AV13" s="67"/>
      <c r="AW13" s="68"/>
      <c r="AX13" s="116"/>
      <c r="AY13" s="35">
        <v>8</v>
      </c>
      <c r="AZ13" s="43" t="str">
        <f t="shared" si="1"/>
        <v>ธันต์ชนก</v>
      </c>
      <c r="BA13" s="66"/>
      <c r="BB13" s="67"/>
      <c r="BC13" s="67"/>
      <c r="BD13" s="67"/>
      <c r="BE13" s="68"/>
      <c r="BF13" s="66"/>
      <c r="BG13" s="67"/>
      <c r="BH13" s="67"/>
      <c r="BI13" s="67"/>
      <c r="BJ13" s="68"/>
      <c r="BK13" s="66"/>
      <c r="BL13" s="67"/>
      <c r="BM13" s="67"/>
      <c r="BN13" s="67"/>
      <c r="BO13" s="68"/>
      <c r="BP13" s="66"/>
      <c r="BQ13" s="67"/>
      <c r="BR13" s="67"/>
      <c r="BS13" s="67"/>
      <c r="BT13" s="68"/>
      <c r="BU13" s="66"/>
      <c r="BV13" s="67"/>
      <c r="BW13" s="67"/>
      <c r="BX13" s="67"/>
      <c r="BY13" s="68"/>
      <c r="BZ13" s="66"/>
      <c r="CA13" s="67"/>
      <c r="CB13" s="67"/>
      <c r="CC13" s="67"/>
      <c r="CD13" s="68"/>
      <c r="CE13" s="66"/>
      <c r="CF13" s="67"/>
      <c r="CG13" s="67"/>
      <c r="CH13" s="67"/>
      <c r="CI13" s="68"/>
      <c r="CJ13" s="66"/>
      <c r="CK13" s="67"/>
      <c r="CL13" s="67"/>
      <c r="CM13" s="67"/>
      <c r="CN13" s="68"/>
      <c r="CO13" s="66"/>
      <c r="CP13" s="67"/>
      <c r="CQ13" s="67"/>
      <c r="CR13" s="67"/>
      <c r="CS13" s="68"/>
      <c r="CT13" s="66"/>
      <c r="CU13" s="67"/>
      <c r="CV13" s="67"/>
      <c r="CW13" s="67"/>
      <c r="CX13" s="68"/>
      <c r="CY13" s="66"/>
      <c r="CZ13" s="67"/>
      <c r="DA13" s="67"/>
      <c r="DB13" s="67"/>
      <c r="DC13" s="68"/>
      <c r="DD13" s="44">
        <f t="shared" si="0"/>
        <v>0</v>
      </c>
    </row>
    <row r="14" spans="1:110" ht="15" customHeight="1" x14ac:dyDescent="0.55000000000000004">
      <c r="A14" s="35">
        <v>9</v>
      </c>
      <c r="B14" s="42" t="s">
        <v>246</v>
      </c>
      <c r="C14" s="46" t="s">
        <v>247</v>
      </c>
      <c r="D14" s="47" t="s">
        <v>248</v>
      </c>
      <c r="E14" s="66"/>
      <c r="F14" s="67"/>
      <c r="G14" s="67"/>
      <c r="H14" s="67"/>
      <c r="I14" s="68"/>
      <c r="J14" s="66"/>
      <c r="K14" s="67"/>
      <c r="L14" s="67"/>
      <c r="M14" s="67"/>
      <c r="N14" s="68"/>
      <c r="O14" s="66"/>
      <c r="P14" s="67"/>
      <c r="Q14" s="67"/>
      <c r="R14" s="67"/>
      <c r="S14" s="68"/>
      <c r="T14" s="66"/>
      <c r="U14" s="67"/>
      <c r="V14" s="67"/>
      <c r="W14" s="67"/>
      <c r="X14" s="68"/>
      <c r="Y14" s="66"/>
      <c r="Z14" s="67"/>
      <c r="AA14" s="67"/>
      <c r="AB14" s="67"/>
      <c r="AC14" s="68"/>
      <c r="AD14" s="66"/>
      <c r="AE14" s="67"/>
      <c r="AF14" s="67"/>
      <c r="AG14" s="67"/>
      <c r="AH14" s="68"/>
      <c r="AI14" s="66"/>
      <c r="AJ14" s="67"/>
      <c r="AK14" s="67"/>
      <c r="AL14" s="67"/>
      <c r="AM14" s="68"/>
      <c r="AN14" s="66"/>
      <c r="AO14" s="67"/>
      <c r="AP14" s="67"/>
      <c r="AQ14" s="67"/>
      <c r="AR14" s="68"/>
      <c r="AS14" s="66"/>
      <c r="AT14" s="67"/>
      <c r="AU14" s="67"/>
      <c r="AV14" s="67"/>
      <c r="AW14" s="68"/>
      <c r="AX14" s="116"/>
      <c r="AY14" s="35">
        <v>9</v>
      </c>
      <c r="AZ14" s="43" t="str">
        <f t="shared" si="1"/>
        <v>ณศลา</v>
      </c>
      <c r="BA14" s="66"/>
      <c r="BB14" s="67"/>
      <c r="BC14" s="67"/>
      <c r="BD14" s="67"/>
      <c r="BE14" s="68"/>
      <c r="BF14" s="66"/>
      <c r="BG14" s="67"/>
      <c r="BH14" s="67"/>
      <c r="BI14" s="67"/>
      <c r="BJ14" s="68"/>
      <c r="BK14" s="66"/>
      <c r="BL14" s="67"/>
      <c r="BM14" s="67"/>
      <c r="BN14" s="67"/>
      <c r="BO14" s="68"/>
      <c r="BP14" s="66"/>
      <c r="BQ14" s="67"/>
      <c r="BR14" s="67"/>
      <c r="BS14" s="67"/>
      <c r="BT14" s="68"/>
      <c r="BU14" s="66"/>
      <c r="BV14" s="67"/>
      <c r="BW14" s="67"/>
      <c r="BX14" s="67"/>
      <c r="BY14" s="68"/>
      <c r="BZ14" s="66"/>
      <c r="CA14" s="67"/>
      <c r="CB14" s="67"/>
      <c r="CC14" s="67"/>
      <c r="CD14" s="68"/>
      <c r="CE14" s="66"/>
      <c r="CF14" s="67"/>
      <c r="CG14" s="67"/>
      <c r="CH14" s="67"/>
      <c r="CI14" s="68"/>
      <c r="CJ14" s="66"/>
      <c r="CK14" s="67"/>
      <c r="CL14" s="67"/>
      <c r="CM14" s="67"/>
      <c r="CN14" s="68"/>
      <c r="CO14" s="66"/>
      <c r="CP14" s="67"/>
      <c r="CQ14" s="67"/>
      <c r="CR14" s="67"/>
      <c r="CS14" s="68"/>
      <c r="CT14" s="66"/>
      <c r="CU14" s="67"/>
      <c r="CV14" s="67"/>
      <c r="CW14" s="67"/>
      <c r="CX14" s="68"/>
      <c r="CY14" s="66"/>
      <c r="CZ14" s="67"/>
      <c r="DA14" s="67"/>
      <c r="DB14" s="67"/>
      <c r="DC14" s="68"/>
      <c r="DD14" s="44">
        <f t="shared" si="0"/>
        <v>0</v>
      </c>
    </row>
    <row r="15" spans="1:110" ht="15" customHeight="1" x14ac:dyDescent="0.55000000000000004">
      <c r="A15" s="35">
        <v>10</v>
      </c>
      <c r="B15" s="42" t="s">
        <v>249</v>
      </c>
      <c r="C15" s="46" t="s">
        <v>250</v>
      </c>
      <c r="D15" s="47" t="s">
        <v>251</v>
      </c>
      <c r="E15" s="66"/>
      <c r="F15" s="67"/>
      <c r="G15" s="67"/>
      <c r="H15" s="67"/>
      <c r="I15" s="68"/>
      <c r="J15" s="66"/>
      <c r="K15" s="67"/>
      <c r="L15" s="67"/>
      <c r="M15" s="67"/>
      <c r="N15" s="68"/>
      <c r="O15" s="66"/>
      <c r="P15" s="67"/>
      <c r="Q15" s="67"/>
      <c r="R15" s="67"/>
      <c r="S15" s="68"/>
      <c r="T15" s="66"/>
      <c r="U15" s="67"/>
      <c r="V15" s="67"/>
      <c r="W15" s="67"/>
      <c r="X15" s="68"/>
      <c r="Y15" s="66"/>
      <c r="Z15" s="67"/>
      <c r="AA15" s="67"/>
      <c r="AB15" s="67"/>
      <c r="AC15" s="68"/>
      <c r="AD15" s="66"/>
      <c r="AE15" s="67"/>
      <c r="AF15" s="67"/>
      <c r="AG15" s="67"/>
      <c r="AH15" s="68"/>
      <c r="AI15" s="66"/>
      <c r="AJ15" s="67"/>
      <c r="AK15" s="67"/>
      <c r="AL15" s="67"/>
      <c r="AM15" s="68"/>
      <c r="AN15" s="66"/>
      <c r="AO15" s="67"/>
      <c r="AP15" s="67"/>
      <c r="AQ15" s="67"/>
      <c r="AR15" s="68"/>
      <c r="AS15" s="66"/>
      <c r="AT15" s="67"/>
      <c r="AU15" s="67"/>
      <c r="AV15" s="67"/>
      <c r="AW15" s="68"/>
      <c r="AX15" s="116"/>
      <c r="AY15" s="35">
        <v>10</v>
      </c>
      <c r="AZ15" s="43" t="str">
        <f t="shared" si="1"/>
        <v>ปาภังกร</v>
      </c>
      <c r="BA15" s="66"/>
      <c r="BB15" s="67"/>
      <c r="BC15" s="67"/>
      <c r="BD15" s="67"/>
      <c r="BE15" s="68"/>
      <c r="BF15" s="66"/>
      <c r="BG15" s="67"/>
      <c r="BH15" s="67"/>
      <c r="BI15" s="67"/>
      <c r="BJ15" s="68"/>
      <c r="BK15" s="66"/>
      <c r="BL15" s="67"/>
      <c r="BM15" s="67"/>
      <c r="BN15" s="67"/>
      <c r="BO15" s="68"/>
      <c r="BP15" s="66"/>
      <c r="BQ15" s="67"/>
      <c r="BR15" s="67"/>
      <c r="BS15" s="67"/>
      <c r="BT15" s="68"/>
      <c r="BU15" s="66"/>
      <c r="BV15" s="67"/>
      <c r="BW15" s="67"/>
      <c r="BX15" s="67"/>
      <c r="BY15" s="68"/>
      <c r="BZ15" s="66"/>
      <c r="CA15" s="67"/>
      <c r="CB15" s="67"/>
      <c r="CC15" s="67"/>
      <c r="CD15" s="68"/>
      <c r="CE15" s="66"/>
      <c r="CF15" s="67"/>
      <c r="CG15" s="67"/>
      <c r="CH15" s="67"/>
      <c r="CI15" s="68"/>
      <c r="CJ15" s="66"/>
      <c r="CK15" s="67"/>
      <c r="CL15" s="67"/>
      <c r="CM15" s="67"/>
      <c r="CN15" s="68"/>
      <c r="CO15" s="66"/>
      <c r="CP15" s="67"/>
      <c r="CQ15" s="67"/>
      <c r="CR15" s="67"/>
      <c r="CS15" s="68"/>
      <c r="CT15" s="66"/>
      <c r="CU15" s="67"/>
      <c r="CV15" s="67"/>
      <c r="CW15" s="67"/>
      <c r="CX15" s="68"/>
      <c r="CY15" s="66"/>
      <c r="CZ15" s="67"/>
      <c r="DA15" s="67"/>
      <c r="DB15" s="67"/>
      <c r="DC15" s="68"/>
      <c r="DD15" s="44">
        <f t="shared" si="0"/>
        <v>0</v>
      </c>
    </row>
    <row r="16" spans="1:110" ht="15" customHeight="1" x14ac:dyDescent="0.55000000000000004">
      <c r="A16" s="35">
        <v>11</v>
      </c>
      <c r="B16" s="42" t="s">
        <v>252</v>
      </c>
      <c r="C16" s="46" t="s">
        <v>253</v>
      </c>
      <c r="D16" s="47" t="s">
        <v>254</v>
      </c>
      <c r="E16" s="66"/>
      <c r="F16" s="67"/>
      <c r="G16" s="67"/>
      <c r="H16" s="67"/>
      <c r="I16" s="68"/>
      <c r="J16" s="66"/>
      <c r="K16" s="67"/>
      <c r="L16" s="67"/>
      <c r="M16" s="67"/>
      <c r="N16" s="68"/>
      <c r="O16" s="66"/>
      <c r="P16" s="67"/>
      <c r="Q16" s="67"/>
      <c r="R16" s="67"/>
      <c r="S16" s="68"/>
      <c r="T16" s="66"/>
      <c r="U16" s="67"/>
      <c r="V16" s="67"/>
      <c r="W16" s="67"/>
      <c r="X16" s="68"/>
      <c r="Y16" s="66"/>
      <c r="Z16" s="67"/>
      <c r="AA16" s="67"/>
      <c r="AB16" s="67"/>
      <c r="AC16" s="68"/>
      <c r="AD16" s="66"/>
      <c r="AE16" s="67"/>
      <c r="AF16" s="67"/>
      <c r="AG16" s="67"/>
      <c r="AH16" s="68"/>
      <c r="AI16" s="66"/>
      <c r="AJ16" s="67"/>
      <c r="AK16" s="67"/>
      <c r="AL16" s="67"/>
      <c r="AM16" s="68"/>
      <c r="AN16" s="66"/>
      <c r="AO16" s="67"/>
      <c r="AP16" s="67"/>
      <c r="AQ16" s="67"/>
      <c r="AR16" s="68"/>
      <c r="AS16" s="66"/>
      <c r="AT16" s="67"/>
      <c r="AU16" s="67"/>
      <c r="AV16" s="67"/>
      <c r="AW16" s="68"/>
      <c r="AX16" s="116"/>
      <c r="AY16" s="35">
        <v>11</v>
      </c>
      <c r="AZ16" s="43" t="str">
        <f t="shared" si="1"/>
        <v>ทศพล</v>
      </c>
      <c r="BA16" s="66"/>
      <c r="BB16" s="67"/>
      <c r="BC16" s="67"/>
      <c r="BD16" s="67"/>
      <c r="BE16" s="68"/>
      <c r="BF16" s="66"/>
      <c r="BG16" s="67"/>
      <c r="BH16" s="67"/>
      <c r="BI16" s="67"/>
      <c r="BJ16" s="68"/>
      <c r="BK16" s="66"/>
      <c r="BL16" s="67"/>
      <c r="BM16" s="67"/>
      <c r="BN16" s="67"/>
      <c r="BO16" s="68"/>
      <c r="BP16" s="66"/>
      <c r="BQ16" s="67"/>
      <c r="BR16" s="67"/>
      <c r="BS16" s="67"/>
      <c r="BT16" s="68"/>
      <c r="BU16" s="66"/>
      <c r="BV16" s="67"/>
      <c r="BW16" s="67"/>
      <c r="BX16" s="67"/>
      <c r="BY16" s="68"/>
      <c r="BZ16" s="66"/>
      <c r="CA16" s="67"/>
      <c r="CB16" s="67"/>
      <c r="CC16" s="67"/>
      <c r="CD16" s="68"/>
      <c r="CE16" s="66"/>
      <c r="CF16" s="67"/>
      <c r="CG16" s="67"/>
      <c r="CH16" s="67"/>
      <c r="CI16" s="68"/>
      <c r="CJ16" s="66"/>
      <c r="CK16" s="67"/>
      <c r="CL16" s="67"/>
      <c r="CM16" s="67"/>
      <c r="CN16" s="68"/>
      <c r="CO16" s="66"/>
      <c r="CP16" s="67"/>
      <c r="CQ16" s="67"/>
      <c r="CR16" s="67"/>
      <c r="CS16" s="68"/>
      <c r="CT16" s="66"/>
      <c r="CU16" s="67"/>
      <c r="CV16" s="67"/>
      <c r="CW16" s="67"/>
      <c r="CX16" s="68"/>
      <c r="CY16" s="66"/>
      <c r="CZ16" s="67"/>
      <c r="DA16" s="67"/>
      <c r="DB16" s="67"/>
      <c r="DC16" s="68"/>
      <c r="DD16" s="44">
        <f t="shared" si="0"/>
        <v>0</v>
      </c>
    </row>
    <row r="17" spans="1:108" ht="15" customHeight="1" x14ac:dyDescent="0.55000000000000004">
      <c r="A17" s="35">
        <v>12</v>
      </c>
      <c r="B17" s="42" t="s">
        <v>255</v>
      </c>
      <c r="C17" s="46" t="s">
        <v>217</v>
      </c>
      <c r="D17" s="47" t="s">
        <v>256</v>
      </c>
      <c r="E17" s="66"/>
      <c r="F17" s="67"/>
      <c r="G17" s="67"/>
      <c r="H17" s="67"/>
      <c r="I17" s="68"/>
      <c r="J17" s="66"/>
      <c r="K17" s="67"/>
      <c r="L17" s="67"/>
      <c r="M17" s="67"/>
      <c r="N17" s="68"/>
      <c r="O17" s="66"/>
      <c r="P17" s="67"/>
      <c r="Q17" s="67"/>
      <c r="R17" s="67"/>
      <c r="S17" s="68"/>
      <c r="T17" s="66"/>
      <c r="U17" s="67"/>
      <c r="V17" s="67"/>
      <c r="W17" s="67"/>
      <c r="X17" s="68"/>
      <c r="Y17" s="66"/>
      <c r="Z17" s="67"/>
      <c r="AA17" s="67"/>
      <c r="AB17" s="67"/>
      <c r="AC17" s="68"/>
      <c r="AD17" s="66"/>
      <c r="AE17" s="67"/>
      <c r="AF17" s="67"/>
      <c r="AG17" s="67"/>
      <c r="AH17" s="68"/>
      <c r="AI17" s="66"/>
      <c r="AJ17" s="67"/>
      <c r="AK17" s="67"/>
      <c r="AL17" s="67"/>
      <c r="AM17" s="68"/>
      <c r="AN17" s="66"/>
      <c r="AO17" s="67"/>
      <c r="AP17" s="67"/>
      <c r="AQ17" s="67"/>
      <c r="AR17" s="68"/>
      <c r="AS17" s="66"/>
      <c r="AT17" s="67"/>
      <c r="AU17" s="67"/>
      <c r="AV17" s="67"/>
      <c r="AW17" s="68"/>
      <c r="AX17" s="116"/>
      <c r="AY17" s="35">
        <v>12</v>
      </c>
      <c r="AZ17" s="43" t="str">
        <f t="shared" si="1"/>
        <v>ปัณณวิชญ์</v>
      </c>
      <c r="BA17" s="66"/>
      <c r="BB17" s="67"/>
      <c r="BC17" s="67"/>
      <c r="BD17" s="67"/>
      <c r="BE17" s="68"/>
      <c r="BF17" s="66"/>
      <c r="BG17" s="67"/>
      <c r="BH17" s="67"/>
      <c r="BI17" s="67"/>
      <c r="BJ17" s="68"/>
      <c r="BK17" s="66"/>
      <c r="BL17" s="67"/>
      <c r="BM17" s="67"/>
      <c r="BN17" s="67"/>
      <c r="BO17" s="68"/>
      <c r="BP17" s="66"/>
      <c r="BQ17" s="67"/>
      <c r="BR17" s="67"/>
      <c r="BS17" s="67"/>
      <c r="BT17" s="68"/>
      <c r="BU17" s="66"/>
      <c r="BV17" s="67"/>
      <c r="BW17" s="67"/>
      <c r="BX17" s="67"/>
      <c r="BY17" s="68"/>
      <c r="BZ17" s="66"/>
      <c r="CA17" s="67"/>
      <c r="CB17" s="67"/>
      <c r="CC17" s="67"/>
      <c r="CD17" s="68"/>
      <c r="CE17" s="66"/>
      <c r="CF17" s="67"/>
      <c r="CG17" s="67"/>
      <c r="CH17" s="67"/>
      <c r="CI17" s="68"/>
      <c r="CJ17" s="66"/>
      <c r="CK17" s="67"/>
      <c r="CL17" s="67"/>
      <c r="CM17" s="67"/>
      <c r="CN17" s="68"/>
      <c r="CO17" s="66"/>
      <c r="CP17" s="67"/>
      <c r="CQ17" s="67"/>
      <c r="CR17" s="67"/>
      <c r="CS17" s="68"/>
      <c r="CT17" s="66"/>
      <c r="CU17" s="67"/>
      <c r="CV17" s="67"/>
      <c r="CW17" s="67"/>
      <c r="CX17" s="68"/>
      <c r="CY17" s="66"/>
      <c r="CZ17" s="67"/>
      <c r="DA17" s="67"/>
      <c r="DB17" s="67"/>
      <c r="DC17" s="68"/>
      <c r="DD17" s="44">
        <f t="shared" si="0"/>
        <v>0</v>
      </c>
    </row>
    <row r="18" spans="1:108" ht="15" customHeight="1" x14ac:dyDescent="0.55000000000000004">
      <c r="A18" s="35">
        <v>13</v>
      </c>
      <c r="B18" s="42" t="s">
        <v>257</v>
      </c>
      <c r="C18" s="46" t="s">
        <v>258</v>
      </c>
      <c r="D18" s="47" t="s">
        <v>259</v>
      </c>
      <c r="E18" s="66"/>
      <c r="F18" s="67"/>
      <c r="G18" s="67"/>
      <c r="H18" s="67"/>
      <c r="I18" s="68"/>
      <c r="J18" s="66"/>
      <c r="K18" s="67"/>
      <c r="L18" s="67"/>
      <c r="M18" s="67"/>
      <c r="N18" s="68"/>
      <c r="O18" s="66"/>
      <c r="P18" s="67"/>
      <c r="Q18" s="67"/>
      <c r="R18" s="67"/>
      <c r="S18" s="68"/>
      <c r="T18" s="66"/>
      <c r="U18" s="67"/>
      <c r="V18" s="67"/>
      <c r="W18" s="67"/>
      <c r="X18" s="68"/>
      <c r="Y18" s="66"/>
      <c r="Z18" s="67"/>
      <c r="AA18" s="67"/>
      <c r="AB18" s="67"/>
      <c r="AC18" s="68"/>
      <c r="AD18" s="66"/>
      <c r="AE18" s="67"/>
      <c r="AF18" s="67"/>
      <c r="AG18" s="67"/>
      <c r="AH18" s="68"/>
      <c r="AI18" s="66"/>
      <c r="AJ18" s="67"/>
      <c r="AK18" s="67"/>
      <c r="AL18" s="67"/>
      <c r="AM18" s="68"/>
      <c r="AN18" s="66"/>
      <c r="AO18" s="67"/>
      <c r="AP18" s="67"/>
      <c r="AQ18" s="67"/>
      <c r="AR18" s="68"/>
      <c r="AS18" s="66"/>
      <c r="AT18" s="67"/>
      <c r="AU18" s="67"/>
      <c r="AV18" s="67"/>
      <c r="AW18" s="68"/>
      <c r="AX18" s="116"/>
      <c r="AY18" s="35">
        <v>13</v>
      </c>
      <c r="AZ18" s="43" t="str">
        <f t="shared" si="1"/>
        <v>ภคนันท์</v>
      </c>
      <c r="BA18" s="66"/>
      <c r="BB18" s="67"/>
      <c r="BC18" s="67"/>
      <c r="BD18" s="67"/>
      <c r="BE18" s="68"/>
      <c r="BF18" s="66"/>
      <c r="BG18" s="67"/>
      <c r="BH18" s="67"/>
      <c r="BI18" s="67"/>
      <c r="BJ18" s="68"/>
      <c r="BK18" s="66"/>
      <c r="BL18" s="67"/>
      <c r="BM18" s="67"/>
      <c r="BN18" s="67"/>
      <c r="BO18" s="68"/>
      <c r="BP18" s="66"/>
      <c r="BQ18" s="67"/>
      <c r="BR18" s="67"/>
      <c r="BS18" s="67"/>
      <c r="BT18" s="68"/>
      <c r="BU18" s="66"/>
      <c r="BV18" s="67"/>
      <c r="BW18" s="67"/>
      <c r="BX18" s="67"/>
      <c r="BY18" s="68"/>
      <c r="BZ18" s="66"/>
      <c r="CA18" s="67"/>
      <c r="CB18" s="67"/>
      <c r="CC18" s="67"/>
      <c r="CD18" s="68"/>
      <c r="CE18" s="66"/>
      <c r="CF18" s="67"/>
      <c r="CG18" s="67"/>
      <c r="CH18" s="67"/>
      <c r="CI18" s="68"/>
      <c r="CJ18" s="66"/>
      <c r="CK18" s="67"/>
      <c r="CL18" s="67"/>
      <c r="CM18" s="67"/>
      <c r="CN18" s="68"/>
      <c r="CO18" s="66"/>
      <c r="CP18" s="67"/>
      <c r="CQ18" s="67"/>
      <c r="CR18" s="67"/>
      <c r="CS18" s="68"/>
      <c r="CT18" s="66"/>
      <c r="CU18" s="67"/>
      <c r="CV18" s="67"/>
      <c r="CW18" s="67"/>
      <c r="CX18" s="68"/>
      <c r="CY18" s="66"/>
      <c r="CZ18" s="67"/>
      <c r="DA18" s="67"/>
      <c r="DB18" s="67"/>
      <c r="DC18" s="68"/>
      <c r="DD18" s="44">
        <f t="shared" si="0"/>
        <v>0</v>
      </c>
    </row>
    <row r="19" spans="1:108" ht="15" customHeight="1" x14ac:dyDescent="0.55000000000000004">
      <c r="A19" s="35">
        <v>14</v>
      </c>
      <c r="B19" s="42" t="s">
        <v>260</v>
      </c>
      <c r="C19" s="46" t="s">
        <v>261</v>
      </c>
      <c r="D19" s="47" t="s">
        <v>262</v>
      </c>
      <c r="E19" s="66"/>
      <c r="F19" s="67"/>
      <c r="G19" s="67"/>
      <c r="H19" s="67"/>
      <c r="I19" s="68"/>
      <c r="J19" s="66"/>
      <c r="K19" s="67"/>
      <c r="L19" s="67"/>
      <c r="M19" s="67"/>
      <c r="N19" s="68"/>
      <c r="O19" s="66"/>
      <c r="P19" s="67"/>
      <c r="Q19" s="67"/>
      <c r="R19" s="67"/>
      <c r="S19" s="68"/>
      <c r="T19" s="66"/>
      <c r="U19" s="67"/>
      <c r="V19" s="67"/>
      <c r="W19" s="67"/>
      <c r="X19" s="68"/>
      <c r="Y19" s="66"/>
      <c r="Z19" s="67"/>
      <c r="AA19" s="67"/>
      <c r="AB19" s="67"/>
      <c r="AC19" s="68"/>
      <c r="AD19" s="66"/>
      <c r="AE19" s="67"/>
      <c r="AF19" s="67"/>
      <c r="AG19" s="67"/>
      <c r="AH19" s="68"/>
      <c r="AI19" s="66"/>
      <c r="AJ19" s="67"/>
      <c r="AK19" s="67"/>
      <c r="AL19" s="67"/>
      <c r="AM19" s="68"/>
      <c r="AN19" s="66"/>
      <c r="AO19" s="67"/>
      <c r="AP19" s="67"/>
      <c r="AQ19" s="67"/>
      <c r="AR19" s="68"/>
      <c r="AS19" s="66"/>
      <c r="AT19" s="67"/>
      <c r="AU19" s="67"/>
      <c r="AV19" s="67"/>
      <c r="AW19" s="68"/>
      <c r="AX19" s="116"/>
      <c r="AY19" s="35">
        <v>14</v>
      </c>
      <c r="AZ19" s="43" t="str">
        <f t="shared" si="1"/>
        <v>กฤตตัสฎา</v>
      </c>
      <c r="BA19" s="66"/>
      <c r="BB19" s="67"/>
      <c r="BC19" s="67"/>
      <c r="BD19" s="67"/>
      <c r="BE19" s="68"/>
      <c r="BF19" s="66"/>
      <c r="BG19" s="67"/>
      <c r="BH19" s="67"/>
      <c r="BI19" s="67"/>
      <c r="BJ19" s="68"/>
      <c r="BK19" s="66"/>
      <c r="BL19" s="67"/>
      <c r="BM19" s="67"/>
      <c r="BN19" s="67"/>
      <c r="BO19" s="68"/>
      <c r="BP19" s="66"/>
      <c r="BQ19" s="67"/>
      <c r="BR19" s="67"/>
      <c r="BS19" s="67"/>
      <c r="BT19" s="68"/>
      <c r="BU19" s="66"/>
      <c r="BV19" s="67"/>
      <c r="BW19" s="67"/>
      <c r="BX19" s="67"/>
      <c r="BY19" s="68"/>
      <c r="BZ19" s="66"/>
      <c r="CA19" s="67"/>
      <c r="CB19" s="67"/>
      <c r="CC19" s="67"/>
      <c r="CD19" s="68"/>
      <c r="CE19" s="66"/>
      <c r="CF19" s="67"/>
      <c r="CG19" s="67"/>
      <c r="CH19" s="67"/>
      <c r="CI19" s="68"/>
      <c r="CJ19" s="66"/>
      <c r="CK19" s="67"/>
      <c r="CL19" s="67"/>
      <c r="CM19" s="67"/>
      <c r="CN19" s="68"/>
      <c r="CO19" s="66"/>
      <c r="CP19" s="67"/>
      <c r="CQ19" s="67"/>
      <c r="CR19" s="67"/>
      <c r="CS19" s="68"/>
      <c r="CT19" s="66"/>
      <c r="CU19" s="67"/>
      <c r="CV19" s="67"/>
      <c r="CW19" s="67"/>
      <c r="CX19" s="68"/>
      <c r="CY19" s="66"/>
      <c r="CZ19" s="67"/>
      <c r="DA19" s="67"/>
      <c r="DB19" s="67"/>
      <c r="DC19" s="68"/>
      <c r="DD19" s="44">
        <f t="shared" si="0"/>
        <v>0</v>
      </c>
    </row>
    <row r="20" spans="1:108" ht="15" customHeight="1" x14ac:dyDescent="0.55000000000000004">
      <c r="A20" s="35">
        <v>15</v>
      </c>
      <c r="B20" s="42" t="s">
        <v>263</v>
      </c>
      <c r="C20" s="46" t="s">
        <v>212</v>
      </c>
      <c r="D20" s="47" t="s">
        <v>264</v>
      </c>
      <c r="E20" s="66"/>
      <c r="F20" s="67"/>
      <c r="G20" s="67"/>
      <c r="H20" s="67"/>
      <c r="I20" s="68"/>
      <c r="J20" s="66"/>
      <c r="K20" s="67"/>
      <c r="L20" s="67"/>
      <c r="M20" s="67"/>
      <c r="N20" s="68"/>
      <c r="O20" s="66"/>
      <c r="P20" s="67"/>
      <c r="Q20" s="67"/>
      <c r="R20" s="67"/>
      <c r="S20" s="68"/>
      <c r="T20" s="66"/>
      <c r="U20" s="67"/>
      <c r="V20" s="67"/>
      <c r="W20" s="67"/>
      <c r="X20" s="68"/>
      <c r="Y20" s="66"/>
      <c r="Z20" s="67"/>
      <c r="AA20" s="67"/>
      <c r="AB20" s="67"/>
      <c r="AC20" s="68"/>
      <c r="AD20" s="66"/>
      <c r="AE20" s="67"/>
      <c r="AF20" s="67"/>
      <c r="AG20" s="67"/>
      <c r="AH20" s="68"/>
      <c r="AI20" s="66"/>
      <c r="AJ20" s="67"/>
      <c r="AK20" s="67"/>
      <c r="AL20" s="67"/>
      <c r="AM20" s="68"/>
      <c r="AN20" s="66"/>
      <c r="AO20" s="67"/>
      <c r="AP20" s="67"/>
      <c r="AQ20" s="67"/>
      <c r="AR20" s="68"/>
      <c r="AS20" s="66"/>
      <c r="AT20" s="67"/>
      <c r="AU20" s="67"/>
      <c r="AV20" s="67"/>
      <c r="AW20" s="68"/>
      <c r="AX20" s="116"/>
      <c r="AY20" s="35">
        <v>15</v>
      </c>
      <c r="AZ20" s="43" t="str">
        <f t="shared" si="1"/>
        <v>พีรวิชญ์</v>
      </c>
      <c r="BA20" s="66"/>
      <c r="BB20" s="67"/>
      <c r="BC20" s="67"/>
      <c r="BD20" s="67"/>
      <c r="BE20" s="68"/>
      <c r="BF20" s="66"/>
      <c r="BG20" s="67"/>
      <c r="BH20" s="67"/>
      <c r="BI20" s="67"/>
      <c r="BJ20" s="68"/>
      <c r="BK20" s="66"/>
      <c r="BL20" s="67"/>
      <c r="BM20" s="67"/>
      <c r="BN20" s="67"/>
      <c r="BO20" s="68"/>
      <c r="BP20" s="66"/>
      <c r="BQ20" s="67"/>
      <c r="BR20" s="67"/>
      <c r="BS20" s="67"/>
      <c r="BT20" s="68"/>
      <c r="BU20" s="66"/>
      <c r="BV20" s="67"/>
      <c r="BW20" s="67"/>
      <c r="BX20" s="67"/>
      <c r="BY20" s="68"/>
      <c r="BZ20" s="66"/>
      <c r="CA20" s="67"/>
      <c r="CB20" s="67"/>
      <c r="CC20" s="67"/>
      <c r="CD20" s="68"/>
      <c r="CE20" s="66"/>
      <c r="CF20" s="67"/>
      <c r="CG20" s="67"/>
      <c r="CH20" s="67"/>
      <c r="CI20" s="68"/>
      <c r="CJ20" s="66"/>
      <c r="CK20" s="67"/>
      <c r="CL20" s="67"/>
      <c r="CM20" s="67"/>
      <c r="CN20" s="68"/>
      <c r="CO20" s="66"/>
      <c r="CP20" s="67"/>
      <c r="CQ20" s="67"/>
      <c r="CR20" s="67"/>
      <c r="CS20" s="68"/>
      <c r="CT20" s="66"/>
      <c r="CU20" s="67"/>
      <c r="CV20" s="67"/>
      <c r="CW20" s="67"/>
      <c r="CX20" s="68"/>
      <c r="CY20" s="66"/>
      <c r="CZ20" s="67"/>
      <c r="DA20" s="67"/>
      <c r="DB20" s="67"/>
      <c r="DC20" s="68"/>
      <c r="DD20" s="44">
        <f t="shared" si="0"/>
        <v>0</v>
      </c>
    </row>
    <row r="21" spans="1:108" ht="15" customHeight="1" x14ac:dyDescent="0.55000000000000004">
      <c r="A21" s="35">
        <v>16</v>
      </c>
      <c r="B21" s="42" t="s">
        <v>265</v>
      </c>
      <c r="C21" s="46" t="s">
        <v>218</v>
      </c>
      <c r="D21" s="47" t="s">
        <v>266</v>
      </c>
      <c r="E21" s="66"/>
      <c r="F21" s="67"/>
      <c r="G21" s="67"/>
      <c r="H21" s="67"/>
      <c r="I21" s="68"/>
      <c r="J21" s="66"/>
      <c r="K21" s="67"/>
      <c r="L21" s="67"/>
      <c r="M21" s="67"/>
      <c r="N21" s="68"/>
      <c r="O21" s="66"/>
      <c r="P21" s="67"/>
      <c r="Q21" s="67"/>
      <c r="R21" s="67"/>
      <c r="S21" s="68"/>
      <c r="T21" s="66"/>
      <c r="U21" s="67"/>
      <c r="V21" s="67"/>
      <c r="W21" s="67"/>
      <c r="X21" s="68"/>
      <c r="Y21" s="66"/>
      <c r="Z21" s="67"/>
      <c r="AA21" s="67"/>
      <c r="AB21" s="67"/>
      <c r="AC21" s="68"/>
      <c r="AD21" s="66"/>
      <c r="AE21" s="67"/>
      <c r="AF21" s="67"/>
      <c r="AG21" s="67"/>
      <c r="AH21" s="68"/>
      <c r="AI21" s="66"/>
      <c r="AJ21" s="67"/>
      <c r="AK21" s="67"/>
      <c r="AL21" s="67"/>
      <c r="AM21" s="68"/>
      <c r="AN21" s="66"/>
      <c r="AO21" s="67"/>
      <c r="AP21" s="67"/>
      <c r="AQ21" s="67"/>
      <c r="AR21" s="68"/>
      <c r="AS21" s="66"/>
      <c r="AT21" s="67"/>
      <c r="AU21" s="67"/>
      <c r="AV21" s="67"/>
      <c r="AW21" s="68"/>
      <c r="AX21" s="116"/>
      <c r="AY21" s="35">
        <v>16</v>
      </c>
      <c r="AZ21" s="43" t="str">
        <f t="shared" si="1"/>
        <v>ภูมิพัฒน์</v>
      </c>
      <c r="BA21" s="66"/>
      <c r="BB21" s="67"/>
      <c r="BC21" s="67"/>
      <c r="BD21" s="67"/>
      <c r="BE21" s="68"/>
      <c r="BF21" s="66"/>
      <c r="BG21" s="67"/>
      <c r="BH21" s="67"/>
      <c r="BI21" s="67"/>
      <c r="BJ21" s="68"/>
      <c r="BK21" s="66"/>
      <c r="BL21" s="67"/>
      <c r="BM21" s="67"/>
      <c r="BN21" s="67"/>
      <c r="BO21" s="68"/>
      <c r="BP21" s="66"/>
      <c r="BQ21" s="67"/>
      <c r="BR21" s="67"/>
      <c r="BS21" s="67"/>
      <c r="BT21" s="68"/>
      <c r="BU21" s="66"/>
      <c r="BV21" s="67"/>
      <c r="BW21" s="67"/>
      <c r="BX21" s="67"/>
      <c r="BY21" s="68"/>
      <c r="BZ21" s="66"/>
      <c r="CA21" s="67"/>
      <c r="CB21" s="67"/>
      <c r="CC21" s="67"/>
      <c r="CD21" s="68"/>
      <c r="CE21" s="66"/>
      <c r="CF21" s="67"/>
      <c r="CG21" s="67"/>
      <c r="CH21" s="67"/>
      <c r="CI21" s="68"/>
      <c r="CJ21" s="66"/>
      <c r="CK21" s="67"/>
      <c r="CL21" s="67"/>
      <c r="CM21" s="67"/>
      <c r="CN21" s="68"/>
      <c r="CO21" s="66"/>
      <c r="CP21" s="67"/>
      <c r="CQ21" s="67"/>
      <c r="CR21" s="67"/>
      <c r="CS21" s="68"/>
      <c r="CT21" s="66"/>
      <c r="CU21" s="67"/>
      <c r="CV21" s="67"/>
      <c r="CW21" s="67"/>
      <c r="CX21" s="68"/>
      <c r="CY21" s="66"/>
      <c r="CZ21" s="67"/>
      <c r="DA21" s="67"/>
      <c r="DB21" s="67"/>
      <c r="DC21" s="68"/>
      <c r="DD21" s="44">
        <f t="shared" si="0"/>
        <v>0</v>
      </c>
    </row>
    <row r="22" spans="1:108" ht="15" customHeight="1" x14ac:dyDescent="0.55000000000000004">
      <c r="A22" s="35">
        <v>17</v>
      </c>
      <c r="B22" s="42" t="s">
        <v>267</v>
      </c>
      <c r="C22" s="46" t="s">
        <v>268</v>
      </c>
      <c r="D22" s="47" t="s">
        <v>269</v>
      </c>
      <c r="E22" s="66"/>
      <c r="F22" s="67"/>
      <c r="G22" s="67"/>
      <c r="H22" s="67"/>
      <c r="I22" s="68"/>
      <c r="J22" s="66"/>
      <c r="K22" s="67"/>
      <c r="L22" s="67"/>
      <c r="M22" s="67"/>
      <c r="N22" s="68"/>
      <c r="O22" s="66"/>
      <c r="P22" s="67"/>
      <c r="Q22" s="67"/>
      <c r="R22" s="67"/>
      <c r="S22" s="68"/>
      <c r="T22" s="66"/>
      <c r="U22" s="67"/>
      <c r="V22" s="67"/>
      <c r="W22" s="67"/>
      <c r="X22" s="68"/>
      <c r="Y22" s="66"/>
      <c r="Z22" s="67"/>
      <c r="AA22" s="67"/>
      <c r="AB22" s="67"/>
      <c r="AC22" s="68"/>
      <c r="AD22" s="66"/>
      <c r="AE22" s="67"/>
      <c r="AF22" s="67"/>
      <c r="AG22" s="67"/>
      <c r="AH22" s="68"/>
      <c r="AI22" s="66"/>
      <c r="AJ22" s="67"/>
      <c r="AK22" s="67"/>
      <c r="AL22" s="67"/>
      <c r="AM22" s="68"/>
      <c r="AN22" s="66"/>
      <c r="AO22" s="67"/>
      <c r="AP22" s="67"/>
      <c r="AQ22" s="67"/>
      <c r="AR22" s="68"/>
      <c r="AS22" s="66"/>
      <c r="AT22" s="67"/>
      <c r="AU22" s="67"/>
      <c r="AV22" s="67"/>
      <c r="AW22" s="68"/>
      <c r="AX22" s="116"/>
      <c r="AY22" s="35">
        <v>17</v>
      </c>
      <c r="AZ22" s="43" t="str">
        <f t="shared" si="1"/>
        <v>นราวิชญ์</v>
      </c>
      <c r="BA22" s="66"/>
      <c r="BB22" s="67"/>
      <c r="BC22" s="67"/>
      <c r="BD22" s="67"/>
      <c r="BE22" s="68"/>
      <c r="BF22" s="66"/>
      <c r="BG22" s="67"/>
      <c r="BH22" s="67"/>
      <c r="BI22" s="67"/>
      <c r="BJ22" s="68"/>
      <c r="BK22" s="66"/>
      <c r="BL22" s="67"/>
      <c r="BM22" s="67"/>
      <c r="BN22" s="67"/>
      <c r="BO22" s="68"/>
      <c r="BP22" s="66"/>
      <c r="BQ22" s="67"/>
      <c r="BR22" s="67"/>
      <c r="BS22" s="67"/>
      <c r="BT22" s="68"/>
      <c r="BU22" s="66"/>
      <c r="BV22" s="67"/>
      <c r="BW22" s="67"/>
      <c r="BX22" s="67"/>
      <c r="BY22" s="68"/>
      <c r="BZ22" s="66"/>
      <c r="CA22" s="67"/>
      <c r="CB22" s="67"/>
      <c r="CC22" s="67"/>
      <c r="CD22" s="68"/>
      <c r="CE22" s="66"/>
      <c r="CF22" s="67"/>
      <c r="CG22" s="67"/>
      <c r="CH22" s="67"/>
      <c r="CI22" s="68"/>
      <c r="CJ22" s="66"/>
      <c r="CK22" s="67"/>
      <c r="CL22" s="67"/>
      <c r="CM22" s="67"/>
      <c r="CN22" s="68"/>
      <c r="CO22" s="66"/>
      <c r="CP22" s="67"/>
      <c r="CQ22" s="67"/>
      <c r="CR22" s="67"/>
      <c r="CS22" s="68"/>
      <c r="CT22" s="66"/>
      <c r="CU22" s="67"/>
      <c r="CV22" s="67"/>
      <c r="CW22" s="67"/>
      <c r="CX22" s="68"/>
      <c r="CY22" s="66"/>
      <c r="CZ22" s="67"/>
      <c r="DA22" s="67"/>
      <c r="DB22" s="67"/>
      <c r="DC22" s="68"/>
      <c r="DD22" s="44">
        <f t="shared" si="0"/>
        <v>0</v>
      </c>
    </row>
    <row r="23" spans="1:108" ht="15" customHeight="1" x14ac:dyDescent="0.55000000000000004">
      <c r="A23" s="35">
        <v>18</v>
      </c>
      <c r="B23" s="42" t="s">
        <v>270</v>
      </c>
      <c r="C23" s="46" t="s">
        <v>271</v>
      </c>
      <c r="D23" s="47" t="s">
        <v>272</v>
      </c>
      <c r="E23" s="66"/>
      <c r="F23" s="67"/>
      <c r="G23" s="67"/>
      <c r="H23" s="67"/>
      <c r="I23" s="68"/>
      <c r="J23" s="66"/>
      <c r="K23" s="67"/>
      <c r="L23" s="67"/>
      <c r="M23" s="67"/>
      <c r="N23" s="68"/>
      <c r="O23" s="66"/>
      <c r="P23" s="67"/>
      <c r="Q23" s="67"/>
      <c r="R23" s="67"/>
      <c r="S23" s="68"/>
      <c r="T23" s="66"/>
      <c r="U23" s="67"/>
      <c r="V23" s="67"/>
      <c r="W23" s="67"/>
      <c r="X23" s="68"/>
      <c r="Y23" s="66"/>
      <c r="Z23" s="67"/>
      <c r="AA23" s="67"/>
      <c r="AB23" s="67"/>
      <c r="AC23" s="68"/>
      <c r="AD23" s="66"/>
      <c r="AE23" s="67"/>
      <c r="AF23" s="67"/>
      <c r="AG23" s="67"/>
      <c r="AH23" s="68"/>
      <c r="AI23" s="66"/>
      <c r="AJ23" s="67"/>
      <c r="AK23" s="67"/>
      <c r="AL23" s="67"/>
      <c r="AM23" s="68"/>
      <c r="AN23" s="66"/>
      <c r="AO23" s="67"/>
      <c r="AP23" s="67"/>
      <c r="AQ23" s="67"/>
      <c r="AR23" s="68"/>
      <c r="AS23" s="66"/>
      <c r="AT23" s="67"/>
      <c r="AU23" s="67"/>
      <c r="AV23" s="67"/>
      <c r="AW23" s="68"/>
      <c r="AX23" s="116"/>
      <c r="AY23" s="35">
        <v>18</v>
      </c>
      <c r="AZ23" s="43" t="str">
        <f t="shared" si="1"/>
        <v>อิทธิพัฒน์</v>
      </c>
      <c r="BA23" s="66"/>
      <c r="BB23" s="67"/>
      <c r="BC23" s="67"/>
      <c r="BD23" s="67"/>
      <c r="BE23" s="68"/>
      <c r="BF23" s="66"/>
      <c r="BG23" s="67"/>
      <c r="BH23" s="67"/>
      <c r="BI23" s="67"/>
      <c r="BJ23" s="68"/>
      <c r="BK23" s="66"/>
      <c r="BL23" s="67"/>
      <c r="BM23" s="67"/>
      <c r="BN23" s="67"/>
      <c r="BO23" s="68"/>
      <c r="BP23" s="66"/>
      <c r="BQ23" s="67"/>
      <c r="BR23" s="67"/>
      <c r="BS23" s="67"/>
      <c r="BT23" s="68"/>
      <c r="BU23" s="66"/>
      <c r="BV23" s="67"/>
      <c r="BW23" s="67"/>
      <c r="BX23" s="67"/>
      <c r="BY23" s="68"/>
      <c r="BZ23" s="66"/>
      <c r="CA23" s="67"/>
      <c r="CB23" s="67"/>
      <c r="CC23" s="67"/>
      <c r="CD23" s="68"/>
      <c r="CE23" s="66"/>
      <c r="CF23" s="67"/>
      <c r="CG23" s="67"/>
      <c r="CH23" s="67"/>
      <c r="CI23" s="68"/>
      <c r="CJ23" s="66"/>
      <c r="CK23" s="67"/>
      <c r="CL23" s="67"/>
      <c r="CM23" s="67"/>
      <c r="CN23" s="68"/>
      <c r="CO23" s="66"/>
      <c r="CP23" s="67"/>
      <c r="CQ23" s="67"/>
      <c r="CR23" s="67"/>
      <c r="CS23" s="68"/>
      <c r="CT23" s="66"/>
      <c r="CU23" s="67"/>
      <c r="CV23" s="67"/>
      <c r="CW23" s="67"/>
      <c r="CX23" s="68"/>
      <c r="CY23" s="66"/>
      <c r="CZ23" s="67"/>
      <c r="DA23" s="67"/>
      <c r="DB23" s="67"/>
      <c r="DC23" s="68"/>
      <c r="DD23" s="44">
        <f t="shared" si="0"/>
        <v>0</v>
      </c>
    </row>
    <row r="24" spans="1:108" ht="15" customHeight="1" x14ac:dyDescent="0.55000000000000004">
      <c r="A24" s="35">
        <v>19</v>
      </c>
      <c r="B24" s="42" t="s">
        <v>273</v>
      </c>
      <c r="C24" s="46" t="s">
        <v>274</v>
      </c>
      <c r="D24" s="47" t="s">
        <v>275</v>
      </c>
      <c r="E24" s="66"/>
      <c r="F24" s="67"/>
      <c r="G24" s="67"/>
      <c r="H24" s="67"/>
      <c r="I24" s="68"/>
      <c r="J24" s="66"/>
      <c r="K24" s="67"/>
      <c r="L24" s="67"/>
      <c r="M24" s="67"/>
      <c r="N24" s="68"/>
      <c r="O24" s="66"/>
      <c r="P24" s="67"/>
      <c r="Q24" s="67"/>
      <c r="R24" s="67"/>
      <c r="S24" s="68"/>
      <c r="T24" s="66"/>
      <c r="U24" s="67"/>
      <c r="V24" s="67"/>
      <c r="W24" s="67"/>
      <c r="X24" s="68"/>
      <c r="Y24" s="66"/>
      <c r="Z24" s="67"/>
      <c r="AA24" s="67"/>
      <c r="AB24" s="67"/>
      <c r="AC24" s="68"/>
      <c r="AD24" s="66"/>
      <c r="AE24" s="67"/>
      <c r="AF24" s="67"/>
      <c r="AG24" s="67"/>
      <c r="AH24" s="68"/>
      <c r="AI24" s="66"/>
      <c r="AJ24" s="67"/>
      <c r="AK24" s="67"/>
      <c r="AL24" s="67"/>
      <c r="AM24" s="68"/>
      <c r="AN24" s="66"/>
      <c r="AO24" s="67"/>
      <c r="AP24" s="67"/>
      <c r="AQ24" s="67"/>
      <c r="AR24" s="68"/>
      <c r="AS24" s="66"/>
      <c r="AT24" s="67"/>
      <c r="AU24" s="67"/>
      <c r="AV24" s="67"/>
      <c r="AW24" s="68"/>
      <c r="AX24" s="116"/>
      <c r="AY24" s="35">
        <v>19</v>
      </c>
      <c r="AZ24" s="43" t="str">
        <f t="shared" si="1"/>
        <v>พัฒน์</v>
      </c>
      <c r="BA24" s="66"/>
      <c r="BB24" s="67"/>
      <c r="BC24" s="67"/>
      <c r="BD24" s="67"/>
      <c r="BE24" s="68"/>
      <c r="BF24" s="66"/>
      <c r="BG24" s="67"/>
      <c r="BH24" s="67"/>
      <c r="BI24" s="67"/>
      <c r="BJ24" s="68"/>
      <c r="BK24" s="66"/>
      <c r="BL24" s="67"/>
      <c r="BM24" s="67"/>
      <c r="BN24" s="67"/>
      <c r="BO24" s="68"/>
      <c r="BP24" s="66"/>
      <c r="BQ24" s="67"/>
      <c r="BR24" s="67"/>
      <c r="BS24" s="67"/>
      <c r="BT24" s="68"/>
      <c r="BU24" s="66"/>
      <c r="BV24" s="67"/>
      <c r="BW24" s="67"/>
      <c r="BX24" s="67"/>
      <c r="BY24" s="68"/>
      <c r="BZ24" s="66"/>
      <c r="CA24" s="67"/>
      <c r="CB24" s="67"/>
      <c r="CC24" s="67"/>
      <c r="CD24" s="68"/>
      <c r="CE24" s="66"/>
      <c r="CF24" s="67"/>
      <c r="CG24" s="67"/>
      <c r="CH24" s="67"/>
      <c r="CI24" s="68"/>
      <c r="CJ24" s="66"/>
      <c r="CK24" s="67"/>
      <c r="CL24" s="67"/>
      <c r="CM24" s="67"/>
      <c r="CN24" s="68"/>
      <c r="CO24" s="66"/>
      <c r="CP24" s="67"/>
      <c r="CQ24" s="67"/>
      <c r="CR24" s="67"/>
      <c r="CS24" s="68"/>
      <c r="CT24" s="66"/>
      <c r="CU24" s="67"/>
      <c r="CV24" s="67"/>
      <c r="CW24" s="67"/>
      <c r="CX24" s="68"/>
      <c r="CY24" s="66"/>
      <c r="CZ24" s="67"/>
      <c r="DA24" s="67"/>
      <c r="DB24" s="67"/>
      <c r="DC24" s="68"/>
      <c r="DD24" s="44">
        <f t="shared" si="0"/>
        <v>0</v>
      </c>
    </row>
    <row r="25" spans="1:108" ht="15" customHeight="1" x14ac:dyDescent="0.55000000000000004">
      <c r="A25" s="35">
        <v>20</v>
      </c>
      <c r="B25" s="42" t="s">
        <v>276</v>
      </c>
      <c r="C25" s="46" t="s">
        <v>222</v>
      </c>
      <c r="D25" s="47" t="s">
        <v>277</v>
      </c>
      <c r="E25" s="66"/>
      <c r="F25" s="67"/>
      <c r="G25" s="67"/>
      <c r="H25" s="67"/>
      <c r="I25" s="68"/>
      <c r="J25" s="66"/>
      <c r="K25" s="67"/>
      <c r="L25" s="67"/>
      <c r="M25" s="67"/>
      <c r="N25" s="68"/>
      <c r="O25" s="66"/>
      <c r="P25" s="67"/>
      <c r="Q25" s="67"/>
      <c r="R25" s="67"/>
      <c r="S25" s="68"/>
      <c r="T25" s="66"/>
      <c r="U25" s="67"/>
      <c r="V25" s="67"/>
      <c r="W25" s="67"/>
      <c r="X25" s="68"/>
      <c r="Y25" s="66"/>
      <c r="Z25" s="67"/>
      <c r="AA25" s="67"/>
      <c r="AB25" s="67"/>
      <c r="AC25" s="68"/>
      <c r="AD25" s="66"/>
      <c r="AE25" s="67"/>
      <c r="AF25" s="67"/>
      <c r="AG25" s="67"/>
      <c r="AH25" s="68"/>
      <c r="AI25" s="66"/>
      <c r="AJ25" s="67"/>
      <c r="AK25" s="67"/>
      <c r="AL25" s="67"/>
      <c r="AM25" s="68"/>
      <c r="AN25" s="66"/>
      <c r="AO25" s="67"/>
      <c r="AP25" s="67"/>
      <c r="AQ25" s="67"/>
      <c r="AR25" s="68"/>
      <c r="AS25" s="66"/>
      <c r="AT25" s="67"/>
      <c r="AU25" s="67"/>
      <c r="AV25" s="67"/>
      <c r="AW25" s="68"/>
      <c r="AX25" s="116"/>
      <c r="AY25" s="35">
        <v>20</v>
      </c>
      <c r="AZ25" s="43" t="str">
        <f t="shared" si="1"/>
        <v>ณภัทร</v>
      </c>
      <c r="BA25" s="66"/>
      <c r="BB25" s="67"/>
      <c r="BC25" s="67"/>
      <c r="BD25" s="67"/>
      <c r="BE25" s="68"/>
      <c r="BF25" s="66"/>
      <c r="BG25" s="67"/>
      <c r="BH25" s="67"/>
      <c r="BI25" s="67"/>
      <c r="BJ25" s="68"/>
      <c r="BK25" s="66"/>
      <c r="BL25" s="67"/>
      <c r="BM25" s="67"/>
      <c r="BN25" s="67"/>
      <c r="BO25" s="68"/>
      <c r="BP25" s="66"/>
      <c r="BQ25" s="67"/>
      <c r="BR25" s="67"/>
      <c r="BS25" s="67"/>
      <c r="BT25" s="68"/>
      <c r="BU25" s="66"/>
      <c r="BV25" s="67"/>
      <c r="BW25" s="67"/>
      <c r="BX25" s="67"/>
      <c r="BY25" s="68"/>
      <c r="BZ25" s="66"/>
      <c r="CA25" s="67"/>
      <c r="CB25" s="67"/>
      <c r="CC25" s="67"/>
      <c r="CD25" s="68"/>
      <c r="CE25" s="66"/>
      <c r="CF25" s="67"/>
      <c r="CG25" s="67"/>
      <c r="CH25" s="67"/>
      <c r="CI25" s="68"/>
      <c r="CJ25" s="66"/>
      <c r="CK25" s="67"/>
      <c r="CL25" s="67"/>
      <c r="CM25" s="67"/>
      <c r="CN25" s="68"/>
      <c r="CO25" s="66"/>
      <c r="CP25" s="67"/>
      <c r="CQ25" s="67"/>
      <c r="CR25" s="67"/>
      <c r="CS25" s="68"/>
      <c r="CT25" s="66"/>
      <c r="CU25" s="67"/>
      <c r="CV25" s="67"/>
      <c r="CW25" s="67"/>
      <c r="CX25" s="68"/>
      <c r="CY25" s="66"/>
      <c r="CZ25" s="67"/>
      <c r="DA25" s="67"/>
      <c r="DB25" s="67"/>
      <c r="DC25" s="68"/>
      <c r="DD25" s="44">
        <f t="shared" si="0"/>
        <v>0</v>
      </c>
    </row>
    <row r="26" spans="1:108" ht="15" customHeight="1" x14ac:dyDescent="0.55000000000000004">
      <c r="A26" s="35">
        <v>21</v>
      </c>
      <c r="B26" s="42" t="s">
        <v>278</v>
      </c>
      <c r="C26" s="46" t="s">
        <v>215</v>
      </c>
      <c r="D26" s="47" t="s">
        <v>279</v>
      </c>
      <c r="E26" s="66"/>
      <c r="F26" s="67"/>
      <c r="G26" s="67"/>
      <c r="H26" s="67"/>
      <c r="I26" s="68"/>
      <c r="J26" s="66"/>
      <c r="K26" s="67"/>
      <c r="L26" s="67"/>
      <c r="M26" s="67"/>
      <c r="N26" s="68"/>
      <c r="O26" s="66"/>
      <c r="P26" s="67"/>
      <c r="Q26" s="67"/>
      <c r="R26" s="67"/>
      <c r="S26" s="68"/>
      <c r="T26" s="66"/>
      <c r="U26" s="67"/>
      <c r="V26" s="67"/>
      <c r="W26" s="67"/>
      <c r="X26" s="68"/>
      <c r="Y26" s="66"/>
      <c r="Z26" s="67"/>
      <c r="AA26" s="67"/>
      <c r="AB26" s="67"/>
      <c r="AC26" s="68"/>
      <c r="AD26" s="66"/>
      <c r="AE26" s="67"/>
      <c r="AF26" s="67"/>
      <c r="AG26" s="67"/>
      <c r="AH26" s="68"/>
      <c r="AI26" s="66"/>
      <c r="AJ26" s="67"/>
      <c r="AK26" s="67"/>
      <c r="AL26" s="67"/>
      <c r="AM26" s="68"/>
      <c r="AN26" s="66"/>
      <c r="AO26" s="67"/>
      <c r="AP26" s="67"/>
      <c r="AQ26" s="67"/>
      <c r="AR26" s="68"/>
      <c r="AS26" s="66"/>
      <c r="AT26" s="67"/>
      <c r="AU26" s="67"/>
      <c r="AV26" s="67"/>
      <c r="AW26" s="68"/>
      <c r="AX26" s="116"/>
      <c r="AY26" s="35">
        <v>21</v>
      </c>
      <c r="AZ26" s="43" t="str">
        <f t="shared" si="1"/>
        <v>กฤตภาส</v>
      </c>
      <c r="BA26" s="66"/>
      <c r="BB26" s="67"/>
      <c r="BC26" s="67"/>
      <c r="BD26" s="67"/>
      <c r="BE26" s="68"/>
      <c r="BF26" s="66"/>
      <c r="BG26" s="67"/>
      <c r="BH26" s="67"/>
      <c r="BI26" s="67"/>
      <c r="BJ26" s="68"/>
      <c r="BK26" s="66"/>
      <c r="BL26" s="67"/>
      <c r="BM26" s="67"/>
      <c r="BN26" s="67"/>
      <c r="BO26" s="68"/>
      <c r="BP26" s="66"/>
      <c r="BQ26" s="67"/>
      <c r="BR26" s="67"/>
      <c r="BS26" s="67"/>
      <c r="BT26" s="68"/>
      <c r="BU26" s="66"/>
      <c r="BV26" s="67"/>
      <c r="BW26" s="67"/>
      <c r="BX26" s="67"/>
      <c r="BY26" s="68"/>
      <c r="BZ26" s="66"/>
      <c r="CA26" s="67"/>
      <c r="CB26" s="67"/>
      <c r="CC26" s="67"/>
      <c r="CD26" s="68"/>
      <c r="CE26" s="66"/>
      <c r="CF26" s="67"/>
      <c r="CG26" s="67"/>
      <c r="CH26" s="67"/>
      <c r="CI26" s="68"/>
      <c r="CJ26" s="66"/>
      <c r="CK26" s="67"/>
      <c r="CL26" s="67"/>
      <c r="CM26" s="67"/>
      <c r="CN26" s="68"/>
      <c r="CO26" s="66"/>
      <c r="CP26" s="67"/>
      <c r="CQ26" s="67"/>
      <c r="CR26" s="67"/>
      <c r="CS26" s="68"/>
      <c r="CT26" s="66"/>
      <c r="CU26" s="67"/>
      <c r="CV26" s="67"/>
      <c r="CW26" s="67"/>
      <c r="CX26" s="68"/>
      <c r="CY26" s="66"/>
      <c r="CZ26" s="67"/>
      <c r="DA26" s="67"/>
      <c r="DB26" s="67"/>
      <c r="DC26" s="68"/>
      <c r="DD26" s="44">
        <f t="shared" si="0"/>
        <v>0</v>
      </c>
    </row>
    <row r="27" spans="1:108" ht="15" customHeight="1" x14ac:dyDescent="0.55000000000000004">
      <c r="A27" s="35">
        <v>22</v>
      </c>
      <c r="B27" s="42" t="s">
        <v>280</v>
      </c>
      <c r="C27" s="46" t="s">
        <v>281</v>
      </c>
      <c r="D27" s="47" t="s">
        <v>282</v>
      </c>
      <c r="E27" s="66"/>
      <c r="F27" s="67"/>
      <c r="G27" s="67"/>
      <c r="H27" s="67"/>
      <c r="I27" s="68"/>
      <c r="J27" s="66"/>
      <c r="K27" s="67"/>
      <c r="L27" s="67"/>
      <c r="M27" s="67"/>
      <c r="N27" s="68"/>
      <c r="O27" s="66"/>
      <c r="P27" s="67"/>
      <c r="Q27" s="67"/>
      <c r="R27" s="67"/>
      <c r="S27" s="68"/>
      <c r="T27" s="66"/>
      <c r="U27" s="67"/>
      <c r="V27" s="67"/>
      <c r="W27" s="67"/>
      <c r="X27" s="68"/>
      <c r="Y27" s="66"/>
      <c r="Z27" s="67"/>
      <c r="AA27" s="67"/>
      <c r="AB27" s="67"/>
      <c r="AC27" s="68"/>
      <c r="AD27" s="66"/>
      <c r="AE27" s="67"/>
      <c r="AF27" s="67"/>
      <c r="AG27" s="67"/>
      <c r="AH27" s="68"/>
      <c r="AI27" s="66"/>
      <c r="AJ27" s="67"/>
      <c r="AK27" s="67"/>
      <c r="AL27" s="67"/>
      <c r="AM27" s="68"/>
      <c r="AN27" s="66"/>
      <c r="AO27" s="67"/>
      <c r="AP27" s="67"/>
      <c r="AQ27" s="67"/>
      <c r="AR27" s="68"/>
      <c r="AS27" s="66"/>
      <c r="AT27" s="67"/>
      <c r="AU27" s="67"/>
      <c r="AV27" s="67"/>
      <c r="AW27" s="68"/>
      <c r="AX27" s="116"/>
      <c r="AY27" s="35">
        <v>22</v>
      </c>
      <c r="AZ27" s="43" t="str">
        <f t="shared" si="1"/>
        <v>วิษณุกรณ์</v>
      </c>
      <c r="BA27" s="66"/>
      <c r="BB27" s="67"/>
      <c r="BC27" s="67"/>
      <c r="BD27" s="67"/>
      <c r="BE27" s="68"/>
      <c r="BF27" s="66"/>
      <c r="BG27" s="67"/>
      <c r="BH27" s="67"/>
      <c r="BI27" s="67"/>
      <c r="BJ27" s="68"/>
      <c r="BK27" s="66"/>
      <c r="BL27" s="67"/>
      <c r="BM27" s="67"/>
      <c r="BN27" s="67"/>
      <c r="BO27" s="68"/>
      <c r="BP27" s="66"/>
      <c r="BQ27" s="67"/>
      <c r="BR27" s="67"/>
      <c r="BS27" s="67"/>
      <c r="BT27" s="68"/>
      <c r="BU27" s="66"/>
      <c r="BV27" s="67"/>
      <c r="BW27" s="67"/>
      <c r="BX27" s="67"/>
      <c r="BY27" s="68"/>
      <c r="BZ27" s="66"/>
      <c r="CA27" s="67"/>
      <c r="CB27" s="67"/>
      <c r="CC27" s="67"/>
      <c r="CD27" s="68"/>
      <c r="CE27" s="66"/>
      <c r="CF27" s="67"/>
      <c r="CG27" s="67"/>
      <c r="CH27" s="67"/>
      <c r="CI27" s="68"/>
      <c r="CJ27" s="66"/>
      <c r="CK27" s="67"/>
      <c r="CL27" s="67"/>
      <c r="CM27" s="67"/>
      <c r="CN27" s="68"/>
      <c r="CO27" s="66"/>
      <c r="CP27" s="67"/>
      <c r="CQ27" s="67"/>
      <c r="CR27" s="67"/>
      <c r="CS27" s="68"/>
      <c r="CT27" s="66"/>
      <c r="CU27" s="67"/>
      <c r="CV27" s="67"/>
      <c r="CW27" s="67"/>
      <c r="CX27" s="68"/>
      <c r="CY27" s="66"/>
      <c r="CZ27" s="67"/>
      <c r="DA27" s="67"/>
      <c r="DB27" s="67"/>
      <c r="DC27" s="68"/>
      <c r="DD27" s="44">
        <f t="shared" si="0"/>
        <v>0</v>
      </c>
    </row>
    <row r="28" spans="1:108" ht="15" customHeight="1" x14ac:dyDescent="0.55000000000000004">
      <c r="A28" s="35">
        <v>23</v>
      </c>
      <c r="B28" s="42" t="s">
        <v>283</v>
      </c>
      <c r="C28" s="46" t="s">
        <v>284</v>
      </c>
      <c r="D28" s="47" t="s">
        <v>285</v>
      </c>
      <c r="E28" s="66"/>
      <c r="F28" s="67"/>
      <c r="G28" s="67"/>
      <c r="H28" s="67"/>
      <c r="I28" s="68"/>
      <c r="J28" s="66"/>
      <c r="K28" s="67"/>
      <c r="L28" s="67"/>
      <c r="M28" s="67"/>
      <c r="N28" s="68"/>
      <c r="O28" s="66"/>
      <c r="P28" s="67"/>
      <c r="Q28" s="67"/>
      <c r="R28" s="67"/>
      <c r="S28" s="68"/>
      <c r="T28" s="66"/>
      <c r="U28" s="67"/>
      <c r="V28" s="67"/>
      <c r="W28" s="67"/>
      <c r="X28" s="68"/>
      <c r="Y28" s="66"/>
      <c r="Z28" s="67"/>
      <c r="AA28" s="67"/>
      <c r="AB28" s="67"/>
      <c r="AC28" s="68"/>
      <c r="AD28" s="66"/>
      <c r="AE28" s="67"/>
      <c r="AF28" s="67"/>
      <c r="AG28" s="67"/>
      <c r="AH28" s="68"/>
      <c r="AI28" s="66"/>
      <c r="AJ28" s="67"/>
      <c r="AK28" s="67"/>
      <c r="AL28" s="67"/>
      <c r="AM28" s="68"/>
      <c r="AN28" s="66"/>
      <c r="AO28" s="67"/>
      <c r="AP28" s="67"/>
      <c r="AQ28" s="67"/>
      <c r="AR28" s="68"/>
      <c r="AS28" s="66"/>
      <c r="AT28" s="67"/>
      <c r="AU28" s="67"/>
      <c r="AV28" s="67"/>
      <c r="AW28" s="68"/>
      <c r="AX28" s="116"/>
      <c r="AY28" s="35">
        <v>23</v>
      </c>
      <c r="AZ28" s="43" t="str">
        <f t="shared" si="1"/>
        <v>ธรรมปพน</v>
      </c>
      <c r="BA28" s="66"/>
      <c r="BB28" s="67"/>
      <c r="BC28" s="67"/>
      <c r="BD28" s="67"/>
      <c r="BE28" s="68"/>
      <c r="BF28" s="66"/>
      <c r="BG28" s="67"/>
      <c r="BH28" s="67"/>
      <c r="BI28" s="67"/>
      <c r="BJ28" s="68"/>
      <c r="BK28" s="66"/>
      <c r="BL28" s="67"/>
      <c r="BM28" s="67"/>
      <c r="BN28" s="67"/>
      <c r="BO28" s="68"/>
      <c r="BP28" s="66"/>
      <c r="BQ28" s="67"/>
      <c r="BR28" s="67"/>
      <c r="BS28" s="67"/>
      <c r="BT28" s="68"/>
      <c r="BU28" s="66"/>
      <c r="BV28" s="67"/>
      <c r="BW28" s="67"/>
      <c r="BX28" s="67"/>
      <c r="BY28" s="68"/>
      <c r="BZ28" s="66"/>
      <c r="CA28" s="67"/>
      <c r="CB28" s="67"/>
      <c r="CC28" s="67"/>
      <c r="CD28" s="68"/>
      <c r="CE28" s="66"/>
      <c r="CF28" s="67"/>
      <c r="CG28" s="67"/>
      <c r="CH28" s="67"/>
      <c r="CI28" s="68"/>
      <c r="CJ28" s="66"/>
      <c r="CK28" s="67"/>
      <c r="CL28" s="67"/>
      <c r="CM28" s="67"/>
      <c r="CN28" s="68"/>
      <c r="CO28" s="66"/>
      <c r="CP28" s="67"/>
      <c r="CQ28" s="67"/>
      <c r="CR28" s="67"/>
      <c r="CS28" s="68"/>
      <c r="CT28" s="66"/>
      <c r="CU28" s="67"/>
      <c r="CV28" s="67"/>
      <c r="CW28" s="67"/>
      <c r="CX28" s="68"/>
      <c r="CY28" s="66"/>
      <c r="CZ28" s="67"/>
      <c r="DA28" s="67"/>
      <c r="DB28" s="67"/>
      <c r="DC28" s="68"/>
      <c r="DD28" s="44">
        <f t="shared" si="0"/>
        <v>0</v>
      </c>
    </row>
    <row r="29" spans="1:108" ht="15" customHeight="1" x14ac:dyDescent="0.55000000000000004">
      <c r="A29" s="35">
        <v>24</v>
      </c>
      <c r="B29" s="42" t="s">
        <v>286</v>
      </c>
      <c r="C29" s="46" t="s">
        <v>287</v>
      </c>
      <c r="D29" s="47" t="s">
        <v>288</v>
      </c>
      <c r="E29" s="66"/>
      <c r="F29" s="67"/>
      <c r="G29" s="67"/>
      <c r="H29" s="67"/>
      <c r="I29" s="68"/>
      <c r="J29" s="66"/>
      <c r="K29" s="67"/>
      <c r="L29" s="67"/>
      <c r="M29" s="67"/>
      <c r="N29" s="68"/>
      <c r="O29" s="66"/>
      <c r="P29" s="67"/>
      <c r="Q29" s="67"/>
      <c r="R29" s="67"/>
      <c r="S29" s="68"/>
      <c r="T29" s="66"/>
      <c r="U29" s="67"/>
      <c r="V29" s="67"/>
      <c r="W29" s="67"/>
      <c r="X29" s="68"/>
      <c r="Y29" s="66"/>
      <c r="Z29" s="67"/>
      <c r="AA29" s="67"/>
      <c r="AB29" s="67"/>
      <c r="AC29" s="68"/>
      <c r="AD29" s="66"/>
      <c r="AE29" s="67"/>
      <c r="AF29" s="67"/>
      <c r="AG29" s="67"/>
      <c r="AH29" s="68"/>
      <c r="AI29" s="66"/>
      <c r="AJ29" s="67"/>
      <c r="AK29" s="67"/>
      <c r="AL29" s="67"/>
      <c r="AM29" s="68"/>
      <c r="AN29" s="66"/>
      <c r="AO29" s="67"/>
      <c r="AP29" s="67"/>
      <c r="AQ29" s="67"/>
      <c r="AR29" s="68"/>
      <c r="AS29" s="66"/>
      <c r="AT29" s="67"/>
      <c r="AU29" s="67"/>
      <c r="AV29" s="67"/>
      <c r="AW29" s="68"/>
      <c r="AX29" s="116"/>
      <c r="AY29" s="35">
        <v>24</v>
      </c>
      <c r="AZ29" s="43" t="str">
        <f t="shared" si="1"/>
        <v>ณัฎฐ์ธนัน</v>
      </c>
      <c r="BA29" s="66"/>
      <c r="BB29" s="67"/>
      <c r="BC29" s="67"/>
      <c r="BD29" s="67"/>
      <c r="BE29" s="68"/>
      <c r="BF29" s="66"/>
      <c r="BG29" s="67"/>
      <c r="BH29" s="67"/>
      <c r="BI29" s="67"/>
      <c r="BJ29" s="68"/>
      <c r="BK29" s="66"/>
      <c r="BL29" s="67"/>
      <c r="BM29" s="67"/>
      <c r="BN29" s="67"/>
      <c r="BO29" s="68"/>
      <c r="BP29" s="66"/>
      <c r="BQ29" s="67"/>
      <c r="BR29" s="67"/>
      <c r="BS29" s="67"/>
      <c r="BT29" s="68"/>
      <c r="BU29" s="66"/>
      <c r="BV29" s="67"/>
      <c r="BW29" s="67"/>
      <c r="BX29" s="67"/>
      <c r="BY29" s="68"/>
      <c r="BZ29" s="66"/>
      <c r="CA29" s="67"/>
      <c r="CB29" s="67"/>
      <c r="CC29" s="67"/>
      <c r="CD29" s="68"/>
      <c r="CE29" s="66"/>
      <c r="CF29" s="67"/>
      <c r="CG29" s="67"/>
      <c r="CH29" s="67"/>
      <c r="CI29" s="68"/>
      <c r="CJ29" s="66"/>
      <c r="CK29" s="67"/>
      <c r="CL29" s="67"/>
      <c r="CM29" s="67"/>
      <c r="CN29" s="68"/>
      <c r="CO29" s="66"/>
      <c r="CP29" s="67"/>
      <c r="CQ29" s="67"/>
      <c r="CR29" s="67"/>
      <c r="CS29" s="68"/>
      <c r="CT29" s="66"/>
      <c r="CU29" s="67"/>
      <c r="CV29" s="67"/>
      <c r="CW29" s="67"/>
      <c r="CX29" s="68"/>
      <c r="CY29" s="66"/>
      <c r="CZ29" s="67"/>
      <c r="DA29" s="67"/>
      <c r="DB29" s="67"/>
      <c r="DC29" s="68"/>
      <c r="DD29" s="44">
        <f t="shared" si="0"/>
        <v>0</v>
      </c>
    </row>
    <row r="30" spans="1:108" ht="15" customHeight="1" x14ac:dyDescent="0.55000000000000004">
      <c r="A30" s="35">
        <v>25</v>
      </c>
      <c r="B30" s="42" t="s">
        <v>289</v>
      </c>
      <c r="C30" s="46" t="s">
        <v>290</v>
      </c>
      <c r="D30" s="47" t="s">
        <v>291</v>
      </c>
      <c r="E30" s="66"/>
      <c r="F30" s="67"/>
      <c r="G30" s="67"/>
      <c r="H30" s="67"/>
      <c r="I30" s="68"/>
      <c r="J30" s="66"/>
      <c r="K30" s="67"/>
      <c r="L30" s="67"/>
      <c r="M30" s="67"/>
      <c r="N30" s="68"/>
      <c r="O30" s="66"/>
      <c r="P30" s="67"/>
      <c r="Q30" s="67"/>
      <c r="R30" s="67"/>
      <c r="S30" s="68"/>
      <c r="T30" s="66"/>
      <c r="U30" s="67"/>
      <c r="V30" s="67"/>
      <c r="W30" s="67"/>
      <c r="X30" s="68"/>
      <c r="Y30" s="66"/>
      <c r="Z30" s="67"/>
      <c r="AA30" s="67"/>
      <c r="AB30" s="67"/>
      <c r="AC30" s="68"/>
      <c r="AD30" s="66"/>
      <c r="AE30" s="67"/>
      <c r="AF30" s="67"/>
      <c r="AG30" s="67"/>
      <c r="AH30" s="68"/>
      <c r="AI30" s="66"/>
      <c r="AJ30" s="67"/>
      <c r="AK30" s="67"/>
      <c r="AL30" s="67"/>
      <c r="AM30" s="68"/>
      <c r="AN30" s="66"/>
      <c r="AO30" s="67"/>
      <c r="AP30" s="67"/>
      <c r="AQ30" s="67"/>
      <c r="AR30" s="68"/>
      <c r="AS30" s="66"/>
      <c r="AT30" s="67"/>
      <c r="AU30" s="67"/>
      <c r="AV30" s="67"/>
      <c r="AW30" s="68"/>
      <c r="AX30" s="116"/>
      <c r="AY30" s="35">
        <v>25</v>
      </c>
      <c r="AZ30" s="43" t="str">
        <f t="shared" si="1"/>
        <v>ชินกฤษณ์</v>
      </c>
      <c r="BA30" s="66"/>
      <c r="BB30" s="67"/>
      <c r="BC30" s="67"/>
      <c r="BD30" s="67"/>
      <c r="BE30" s="68"/>
      <c r="BF30" s="66"/>
      <c r="BG30" s="67"/>
      <c r="BH30" s="67"/>
      <c r="BI30" s="67"/>
      <c r="BJ30" s="68"/>
      <c r="BK30" s="66"/>
      <c r="BL30" s="67"/>
      <c r="BM30" s="67"/>
      <c r="BN30" s="67"/>
      <c r="BO30" s="68"/>
      <c r="BP30" s="66"/>
      <c r="BQ30" s="67"/>
      <c r="BR30" s="67"/>
      <c r="BS30" s="67"/>
      <c r="BT30" s="68"/>
      <c r="BU30" s="66"/>
      <c r="BV30" s="67"/>
      <c r="BW30" s="67"/>
      <c r="BX30" s="67"/>
      <c r="BY30" s="68"/>
      <c r="BZ30" s="66"/>
      <c r="CA30" s="67"/>
      <c r="CB30" s="67"/>
      <c r="CC30" s="67"/>
      <c r="CD30" s="68"/>
      <c r="CE30" s="66"/>
      <c r="CF30" s="67"/>
      <c r="CG30" s="67"/>
      <c r="CH30" s="67"/>
      <c r="CI30" s="68"/>
      <c r="CJ30" s="66"/>
      <c r="CK30" s="67"/>
      <c r="CL30" s="67"/>
      <c r="CM30" s="67"/>
      <c r="CN30" s="68"/>
      <c r="CO30" s="66"/>
      <c r="CP30" s="67"/>
      <c r="CQ30" s="67"/>
      <c r="CR30" s="67"/>
      <c r="CS30" s="68"/>
      <c r="CT30" s="66"/>
      <c r="CU30" s="67"/>
      <c r="CV30" s="67"/>
      <c r="CW30" s="67"/>
      <c r="CX30" s="68"/>
      <c r="CY30" s="66"/>
      <c r="CZ30" s="67"/>
      <c r="DA30" s="67"/>
      <c r="DB30" s="67"/>
      <c r="DC30" s="68"/>
      <c r="DD30" s="44">
        <f t="shared" si="0"/>
        <v>0</v>
      </c>
    </row>
    <row r="31" spans="1:108" ht="15" customHeight="1" x14ac:dyDescent="0.55000000000000004">
      <c r="A31" s="35">
        <v>26</v>
      </c>
      <c r="B31" s="42" t="s">
        <v>292</v>
      </c>
      <c r="C31" s="46" t="s">
        <v>293</v>
      </c>
      <c r="D31" s="47" t="s">
        <v>294</v>
      </c>
      <c r="E31" s="66"/>
      <c r="F31" s="67"/>
      <c r="G31" s="67"/>
      <c r="H31" s="67"/>
      <c r="I31" s="68"/>
      <c r="J31" s="66"/>
      <c r="K31" s="67"/>
      <c r="L31" s="67"/>
      <c r="M31" s="67"/>
      <c r="N31" s="68"/>
      <c r="O31" s="66"/>
      <c r="P31" s="67"/>
      <c r="Q31" s="67"/>
      <c r="R31" s="67"/>
      <c r="S31" s="68"/>
      <c r="T31" s="66"/>
      <c r="U31" s="67"/>
      <c r="V31" s="67"/>
      <c r="W31" s="67"/>
      <c r="X31" s="68"/>
      <c r="Y31" s="66"/>
      <c r="Z31" s="67"/>
      <c r="AA31" s="67"/>
      <c r="AB31" s="67"/>
      <c r="AC31" s="68"/>
      <c r="AD31" s="66"/>
      <c r="AE31" s="67"/>
      <c r="AF31" s="67"/>
      <c r="AG31" s="67"/>
      <c r="AH31" s="68"/>
      <c r="AI31" s="66"/>
      <c r="AJ31" s="67"/>
      <c r="AK31" s="67"/>
      <c r="AL31" s="67"/>
      <c r="AM31" s="68"/>
      <c r="AN31" s="66"/>
      <c r="AO31" s="67"/>
      <c r="AP31" s="67"/>
      <c r="AQ31" s="67"/>
      <c r="AR31" s="68"/>
      <c r="AS31" s="66"/>
      <c r="AT31" s="67"/>
      <c r="AU31" s="67"/>
      <c r="AV31" s="67"/>
      <c r="AW31" s="68"/>
      <c r="AX31" s="116"/>
      <c r="AY31" s="35">
        <v>26</v>
      </c>
      <c r="AZ31" s="43" t="str">
        <f t="shared" si="1"/>
        <v>วชิรวิทย์</v>
      </c>
      <c r="BA31" s="66"/>
      <c r="BB31" s="67"/>
      <c r="BC31" s="67"/>
      <c r="BD31" s="67"/>
      <c r="BE31" s="68"/>
      <c r="BF31" s="66"/>
      <c r="BG31" s="67"/>
      <c r="BH31" s="67"/>
      <c r="BI31" s="67"/>
      <c r="BJ31" s="68"/>
      <c r="BK31" s="66"/>
      <c r="BL31" s="67"/>
      <c r="BM31" s="67"/>
      <c r="BN31" s="67"/>
      <c r="BO31" s="68"/>
      <c r="BP31" s="66"/>
      <c r="BQ31" s="67"/>
      <c r="BR31" s="67"/>
      <c r="BS31" s="67"/>
      <c r="BT31" s="68"/>
      <c r="BU31" s="66"/>
      <c r="BV31" s="67"/>
      <c r="BW31" s="67"/>
      <c r="BX31" s="67"/>
      <c r="BY31" s="68"/>
      <c r="BZ31" s="66"/>
      <c r="CA31" s="67"/>
      <c r="CB31" s="67"/>
      <c r="CC31" s="67"/>
      <c r="CD31" s="68"/>
      <c r="CE31" s="66"/>
      <c r="CF31" s="67"/>
      <c r="CG31" s="67"/>
      <c r="CH31" s="67"/>
      <c r="CI31" s="68"/>
      <c r="CJ31" s="66"/>
      <c r="CK31" s="67"/>
      <c r="CL31" s="67"/>
      <c r="CM31" s="67"/>
      <c r="CN31" s="68"/>
      <c r="CO31" s="66"/>
      <c r="CP31" s="67"/>
      <c r="CQ31" s="67"/>
      <c r="CR31" s="67"/>
      <c r="CS31" s="68"/>
      <c r="CT31" s="66"/>
      <c r="CU31" s="67"/>
      <c r="CV31" s="67"/>
      <c r="CW31" s="67"/>
      <c r="CX31" s="68"/>
      <c r="CY31" s="66"/>
      <c r="CZ31" s="67"/>
      <c r="DA31" s="67"/>
      <c r="DB31" s="67"/>
      <c r="DC31" s="68"/>
      <c r="DD31" s="44">
        <f t="shared" si="0"/>
        <v>0</v>
      </c>
    </row>
    <row r="32" spans="1:108" ht="15" customHeight="1" x14ac:dyDescent="0.55000000000000004">
      <c r="A32" s="35">
        <v>27</v>
      </c>
      <c r="B32" s="42" t="s">
        <v>295</v>
      </c>
      <c r="C32" s="46" t="s">
        <v>296</v>
      </c>
      <c r="D32" s="47" t="s">
        <v>297</v>
      </c>
      <c r="E32" s="66"/>
      <c r="F32" s="67"/>
      <c r="G32" s="67"/>
      <c r="H32" s="67"/>
      <c r="I32" s="68"/>
      <c r="J32" s="66"/>
      <c r="K32" s="67"/>
      <c r="L32" s="67"/>
      <c r="M32" s="67"/>
      <c r="N32" s="68"/>
      <c r="O32" s="66"/>
      <c r="P32" s="67"/>
      <c r="Q32" s="67"/>
      <c r="R32" s="67"/>
      <c r="S32" s="68"/>
      <c r="T32" s="66"/>
      <c r="U32" s="67"/>
      <c r="V32" s="67"/>
      <c r="W32" s="67"/>
      <c r="X32" s="68"/>
      <c r="Y32" s="66"/>
      <c r="Z32" s="67"/>
      <c r="AA32" s="67"/>
      <c r="AB32" s="67"/>
      <c r="AC32" s="68"/>
      <c r="AD32" s="66"/>
      <c r="AE32" s="67"/>
      <c r="AF32" s="67"/>
      <c r="AG32" s="67"/>
      <c r="AH32" s="68"/>
      <c r="AI32" s="66"/>
      <c r="AJ32" s="67"/>
      <c r="AK32" s="67"/>
      <c r="AL32" s="67"/>
      <c r="AM32" s="68"/>
      <c r="AN32" s="66"/>
      <c r="AO32" s="67"/>
      <c r="AP32" s="67"/>
      <c r="AQ32" s="67"/>
      <c r="AR32" s="68"/>
      <c r="AS32" s="66"/>
      <c r="AT32" s="67"/>
      <c r="AU32" s="67"/>
      <c r="AV32" s="67"/>
      <c r="AW32" s="68"/>
      <c r="AX32" s="116"/>
      <c r="AY32" s="35">
        <v>27</v>
      </c>
      <c r="AZ32" s="43" t="str">
        <f t="shared" si="1"/>
        <v>พิชญ์</v>
      </c>
      <c r="BA32" s="66"/>
      <c r="BB32" s="67"/>
      <c r="BC32" s="67"/>
      <c r="BD32" s="67"/>
      <c r="BE32" s="68"/>
      <c r="BF32" s="66"/>
      <c r="BG32" s="67"/>
      <c r="BH32" s="67"/>
      <c r="BI32" s="67"/>
      <c r="BJ32" s="68"/>
      <c r="BK32" s="66"/>
      <c r="BL32" s="67"/>
      <c r="BM32" s="67"/>
      <c r="BN32" s="67"/>
      <c r="BO32" s="68"/>
      <c r="BP32" s="66"/>
      <c r="BQ32" s="67"/>
      <c r="BR32" s="67"/>
      <c r="BS32" s="67"/>
      <c r="BT32" s="68"/>
      <c r="BU32" s="66"/>
      <c r="BV32" s="67"/>
      <c r="BW32" s="67"/>
      <c r="BX32" s="67"/>
      <c r="BY32" s="68"/>
      <c r="BZ32" s="66"/>
      <c r="CA32" s="67"/>
      <c r="CB32" s="67"/>
      <c r="CC32" s="67"/>
      <c r="CD32" s="68"/>
      <c r="CE32" s="66"/>
      <c r="CF32" s="67"/>
      <c r="CG32" s="67"/>
      <c r="CH32" s="67"/>
      <c r="CI32" s="68"/>
      <c r="CJ32" s="66"/>
      <c r="CK32" s="67"/>
      <c r="CL32" s="67"/>
      <c r="CM32" s="67"/>
      <c r="CN32" s="68"/>
      <c r="CO32" s="66"/>
      <c r="CP32" s="67"/>
      <c r="CQ32" s="67"/>
      <c r="CR32" s="67"/>
      <c r="CS32" s="68"/>
      <c r="CT32" s="66"/>
      <c r="CU32" s="67"/>
      <c r="CV32" s="67"/>
      <c r="CW32" s="67"/>
      <c r="CX32" s="68"/>
      <c r="CY32" s="66"/>
      <c r="CZ32" s="67"/>
      <c r="DA32" s="67"/>
      <c r="DB32" s="67"/>
      <c r="DC32" s="68"/>
      <c r="DD32" s="44">
        <f t="shared" si="0"/>
        <v>0</v>
      </c>
    </row>
    <row r="33" spans="1:108" ht="15" customHeight="1" x14ac:dyDescent="0.55000000000000004">
      <c r="A33" s="35">
        <v>28</v>
      </c>
      <c r="B33" s="42" t="s">
        <v>298</v>
      </c>
      <c r="C33" s="46" t="s">
        <v>299</v>
      </c>
      <c r="D33" s="47" t="s">
        <v>300</v>
      </c>
      <c r="E33" s="66"/>
      <c r="F33" s="67"/>
      <c r="G33" s="67"/>
      <c r="H33" s="67"/>
      <c r="I33" s="68"/>
      <c r="J33" s="66"/>
      <c r="K33" s="67"/>
      <c r="L33" s="67"/>
      <c r="M33" s="67"/>
      <c r="N33" s="68"/>
      <c r="O33" s="66"/>
      <c r="P33" s="67"/>
      <c r="Q33" s="67"/>
      <c r="R33" s="67"/>
      <c r="S33" s="68"/>
      <c r="T33" s="66"/>
      <c r="U33" s="67"/>
      <c r="V33" s="67"/>
      <c r="W33" s="67"/>
      <c r="X33" s="68"/>
      <c r="Y33" s="66"/>
      <c r="Z33" s="67"/>
      <c r="AA33" s="67"/>
      <c r="AB33" s="67"/>
      <c r="AC33" s="68"/>
      <c r="AD33" s="66"/>
      <c r="AE33" s="67"/>
      <c r="AF33" s="67"/>
      <c r="AG33" s="67"/>
      <c r="AH33" s="68"/>
      <c r="AI33" s="66"/>
      <c r="AJ33" s="67"/>
      <c r="AK33" s="67"/>
      <c r="AL33" s="67"/>
      <c r="AM33" s="68"/>
      <c r="AN33" s="66"/>
      <c r="AO33" s="67"/>
      <c r="AP33" s="67"/>
      <c r="AQ33" s="67"/>
      <c r="AR33" s="68"/>
      <c r="AS33" s="66"/>
      <c r="AT33" s="67"/>
      <c r="AU33" s="67"/>
      <c r="AV33" s="67"/>
      <c r="AW33" s="68"/>
      <c r="AX33" s="116"/>
      <c r="AY33" s="35">
        <v>28</v>
      </c>
      <c r="AZ33" s="43" t="str">
        <f t="shared" si="1"/>
        <v>ปัณณทัศน์</v>
      </c>
      <c r="BA33" s="66"/>
      <c r="BB33" s="67"/>
      <c r="BC33" s="67"/>
      <c r="BD33" s="67"/>
      <c r="BE33" s="68"/>
      <c r="BF33" s="66"/>
      <c r="BG33" s="67"/>
      <c r="BH33" s="67"/>
      <c r="BI33" s="67"/>
      <c r="BJ33" s="68"/>
      <c r="BK33" s="66"/>
      <c r="BL33" s="67"/>
      <c r="BM33" s="67"/>
      <c r="BN33" s="67"/>
      <c r="BO33" s="68"/>
      <c r="BP33" s="66"/>
      <c r="BQ33" s="67"/>
      <c r="BR33" s="67"/>
      <c r="BS33" s="67"/>
      <c r="BT33" s="68"/>
      <c r="BU33" s="66"/>
      <c r="BV33" s="67"/>
      <c r="BW33" s="67"/>
      <c r="BX33" s="67"/>
      <c r="BY33" s="68"/>
      <c r="BZ33" s="66"/>
      <c r="CA33" s="67"/>
      <c r="CB33" s="67"/>
      <c r="CC33" s="67"/>
      <c r="CD33" s="68"/>
      <c r="CE33" s="66"/>
      <c r="CF33" s="67"/>
      <c r="CG33" s="67"/>
      <c r="CH33" s="67"/>
      <c r="CI33" s="68"/>
      <c r="CJ33" s="66"/>
      <c r="CK33" s="67"/>
      <c r="CL33" s="67"/>
      <c r="CM33" s="67"/>
      <c r="CN33" s="68"/>
      <c r="CO33" s="66"/>
      <c r="CP33" s="67"/>
      <c r="CQ33" s="67"/>
      <c r="CR33" s="67"/>
      <c r="CS33" s="68"/>
      <c r="CT33" s="66"/>
      <c r="CU33" s="67"/>
      <c r="CV33" s="67"/>
      <c r="CW33" s="67"/>
      <c r="CX33" s="68"/>
      <c r="CY33" s="66"/>
      <c r="CZ33" s="67"/>
      <c r="DA33" s="67"/>
      <c r="DB33" s="67"/>
      <c r="DC33" s="68"/>
      <c r="DD33" s="44">
        <f t="shared" si="0"/>
        <v>0</v>
      </c>
    </row>
    <row r="34" spans="1:108" ht="15" customHeight="1" x14ac:dyDescent="0.55000000000000004">
      <c r="A34" s="35">
        <v>29</v>
      </c>
      <c r="B34" s="42" t="s">
        <v>301</v>
      </c>
      <c r="C34" s="46" t="s">
        <v>302</v>
      </c>
      <c r="D34" s="47" t="s">
        <v>303</v>
      </c>
      <c r="E34" s="66"/>
      <c r="F34" s="67"/>
      <c r="G34" s="67"/>
      <c r="H34" s="67"/>
      <c r="I34" s="68"/>
      <c r="J34" s="66"/>
      <c r="K34" s="67"/>
      <c r="L34" s="67"/>
      <c r="M34" s="67"/>
      <c r="N34" s="68"/>
      <c r="O34" s="66"/>
      <c r="P34" s="67"/>
      <c r="Q34" s="67"/>
      <c r="R34" s="67"/>
      <c r="S34" s="68"/>
      <c r="T34" s="66"/>
      <c r="U34" s="67"/>
      <c r="V34" s="67"/>
      <c r="W34" s="67"/>
      <c r="X34" s="68"/>
      <c r="Y34" s="66"/>
      <c r="Z34" s="67"/>
      <c r="AA34" s="67"/>
      <c r="AB34" s="67"/>
      <c r="AC34" s="68"/>
      <c r="AD34" s="66"/>
      <c r="AE34" s="67"/>
      <c r="AF34" s="67"/>
      <c r="AG34" s="67"/>
      <c r="AH34" s="68"/>
      <c r="AI34" s="66"/>
      <c r="AJ34" s="67"/>
      <c r="AK34" s="67"/>
      <c r="AL34" s="67"/>
      <c r="AM34" s="68"/>
      <c r="AN34" s="66"/>
      <c r="AO34" s="67"/>
      <c r="AP34" s="67"/>
      <c r="AQ34" s="67"/>
      <c r="AR34" s="68"/>
      <c r="AS34" s="66"/>
      <c r="AT34" s="67"/>
      <c r="AU34" s="67"/>
      <c r="AV34" s="67"/>
      <c r="AW34" s="68"/>
      <c r="AX34" s="116"/>
      <c r="AY34" s="35">
        <v>29</v>
      </c>
      <c r="AZ34" s="43" t="str">
        <f t="shared" si="1"/>
        <v>ภูเบศ</v>
      </c>
      <c r="BA34" s="66"/>
      <c r="BB34" s="67"/>
      <c r="BC34" s="67"/>
      <c r="BD34" s="67"/>
      <c r="BE34" s="68"/>
      <c r="BF34" s="66"/>
      <c r="BG34" s="67"/>
      <c r="BH34" s="67"/>
      <c r="BI34" s="67"/>
      <c r="BJ34" s="68"/>
      <c r="BK34" s="66"/>
      <c r="BL34" s="67"/>
      <c r="BM34" s="67"/>
      <c r="BN34" s="67"/>
      <c r="BO34" s="68"/>
      <c r="BP34" s="66"/>
      <c r="BQ34" s="67"/>
      <c r="BR34" s="67"/>
      <c r="BS34" s="67"/>
      <c r="BT34" s="68"/>
      <c r="BU34" s="66"/>
      <c r="BV34" s="67"/>
      <c r="BW34" s="67"/>
      <c r="BX34" s="67"/>
      <c r="BY34" s="68"/>
      <c r="BZ34" s="66"/>
      <c r="CA34" s="67"/>
      <c r="CB34" s="67"/>
      <c r="CC34" s="67"/>
      <c r="CD34" s="68"/>
      <c r="CE34" s="66"/>
      <c r="CF34" s="67"/>
      <c r="CG34" s="67"/>
      <c r="CH34" s="67"/>
      <c r="CI34" s="68"/>
      <c r="CJ34" s="66"/>
      <c r="CK34" s="67"/>
      <c r="CL34" s="67"/>
      <c r="CM34" s="67"/>
      <c r="CN34" s="68"/>
      <c r="CO34" s="66"/>
      <c r="CP34" s="67"/>
      <c r="CQ34" s="67"/>
      <c r="CR34" s="67"/>
      <c r="CS34" s="68"/>
      <c r="CT34" s="66"/>
      <c r="CU34" s="67"/>
      <c r="CV34" s="67"/>
      <c r="CW34" s="67"/>
      <c r="CX34" s="68"/>
      <c r="CY34" s="66"/>
      <c r="CZ34" s="67"/>
      <c r="DA34" s="67"/>
      <c r="DB34" s="67"/>
      <c r="DC34" s="68"/>
      <c r="DD34" s="44">
        <f t="shared" si="0"/>
        <v>0</v>
      </c>
    </row>
    <row r="35" spans="1:108" ht="15" customHeight="1" x14ac:dyDescent="0.55000000000000004">
      <c r="A35" s="35">
        <v>30</v>
      </c>
      <c r="B35" s="42" t="s">
        <v>304</v>
      </c>
      <c r="C35" s="46" t="s">
        <v>305</v>
      </c>
      <c r="D35" s="47" t="s">
        <v>306</v>
      </c>
      <c r="E35" s="66"/>
      <c r="F35" s="67"/>
      <c r="G35" s="67"/>
      <c r="H35" s="67"/>
      <c r="I35" s="68"/>
      <c r="J35" s="66"/>
      <c r="K35" s="67"/>
      <c r="L35" s="67"/>
      <c r="M35" s="67"/>
      <c r="N35" s="68"/>
      <c r="O35" s="66"/>
      <c r="P35" s="67"/>
      <c r="Q35" s="67"/>
      <c r="R35" s="67"/>
      <c r="S35" s="68"/>
      <c r="T35" s="66"/>
      <c r="U35" s="67"/>
      <c r="V35" s="67"/>
      <c r="W35" s="67"/>
      <c r="X35" s="68"/>
      <c r="Y35" s="66"/>
      <c r="Z35" s="67"/>
      <c r="AA35" s="67"/>
      <c r="AB35" s="67"/>
      <c r="AC35" s="68"/>
      <c r="AD35" s="66"/>
      <c r="AE35" s="67"/>
      <c r="AF35" s="67"/>
      <c r="AG35" s="67"/>
      <c r="AH35" s="68"/>
      <c r="AI35" s="66"/>
      <c r="AJ35" s="67"/>
      <c r="AK35" s="67"/>
      <c r="AL35" s="67"/>
      <c r="AM35" s="68"/>
      <c r="AN35" s="66"/>
      <c r="AO35" s="67"/>
      <c r="AP35" s="67"/>
      <c r="AQ35" s="67"/>
      <c r="AR35" s="68"/>
      <c r="AS35" s="66"/>
      <c r="AT35" s="67"/>
      <c r="AU35" s="67"/>
      <c r="AV35" s="67"/>
      <c r="AW35" s="68"/>
      <c r="AX35" s="116"/>
      <c r="AY35" s="35">
        <v>30</v>
      </c>
      <c r="AZ35" s="43" t="str">
        <f t="shared" si="1"/>
        <v>สุรภพ</v>
      </c>
      <c r="BA35" s="66"/>
      <c r="BB35" s="67"/>
      <c r="BC35" s="67"/>
      <c r="BD35" s="67"/>
      <c r="BE35" s="68"/>
      <c r="BF35" s="66"/>
      <c r="BG35" s="67"/>
      <c r="BH35" s="67"/>
      <c r="BI35" s="67"/>
      <c r="BJ35" s="68"/>
      <c r="BK35" s="66"/>
      <c r="BL35" s="67"/>
      <c r="BM35" s="67"/>
      <c r="BN35" s="67"/>
      <c r="BO35" s="68"/>
      <c r="BP35" s="66"/>
      <c r="BQ35" s="67"/>
      <c r="BR35" s="67"/>
      <c r="BS35" s="67"/>
      <c r="BT35" s="68"/>
      <c r="BU35" s="66"/>
      <c r="BV35" s="67"/>
      <c r="BW35" s="67"/>
      <c r="BX35" s="67"/>
      <c r="BY35" s="68"/>
      <c r="BZ35" s="66"/>
      <c r="CA35" s="67"/>
      <c r="CB35" s="67"/>
      <c r="CC35" s="67"/>
      <c r="CD35" s="68"/>
      <c r="CE35" s="66"/>
      <c r="CF35" s="67"/>
      <c r="CG35" s="67"/>
      <c r="CH35" s="67"/>
      <c r="CI35" s="68"/>
      <c r="CJ35" s="66"/>
      <c r="CK35" s="67"/>
      <c r="CL35" s="67"/>
      <c r="CM35" s="67"/>
      <c r="CN35" s="68"/>
      <c r="CO35" s="66"/>
      <c r="CP35" s="67"/>
      <c r="CQ35" s="67"/>
      <c r="CR35" s="67"/>
      <c r="CS35" s="68"/>
      <c r="CT35" s="66"/>
      <c r="CU35" s="67"/>
      <c r="CV35" s="67"/>
      <c r="CW35" s="67"/>
      <c r="CX35" s="68"/>
      <c r="CY35" s="66"/>
      <c r="CZ35" s="67"/>
      <c r="DA35" s="67"/>
      <c r="DB35" s="67"/>
      <c r="DC35" s="68"/>
      <c r="DD35" s="44">
        <f t="shared" si="0"/>
        <v>0</v>
      </c>
    </row>
    <row r="36" spans="1:108" ht="15" customHeight="1" x14ac:dyDescent="0.55000000000000004">
      <c r="A36" s="35">
        <v>31</v>
      </c>
      <c r="B36" s="42" t="s">
        <v>307</v>
      </c>
      <c r="C36" s="46" t="s">
        <v>308</v>
      </c>
      <c r="D36" s="47" t="s">
        <v>309</v>
      </c>
      <c r="E36" s="66"/>
      <c r="F36" s="67"/>
      <c r="G36" s="67"/>
      <c r="H36" s="67"/>
      <c r="I36" s="68"/>
      <c r="J36" s="66"/>
      <c r="K36" s="67"/>
      <c r="L36" s="67"/>
      <c r="M36" s="67"/>
      <c r="N36" s="68"/>
      <c r="O36" s="66"/>
      <c r="P36" s="67"/>
      <c r="Q36" s="67"/>
      <c r="R36" s="67"/>
      <c r="S36" s="68"/>
      <c r="T36" s="66"/>
      <c r="U36" s="67"/>
      <c r="V36" s="67"/>
      <c r="W36" s="67"/>
      <c r="X36" s="68"/>
      <c r="Y36" s="66"/>
      <c r="Z36" s="67"/>
      <c r="AA36" s="67"/>
      <c r="AB36" s="67"/>
      <c r="AC36" s="68"/>
      <c r="AD36" s="66"/>
      <c r="AE36" s="67"/>
      <c r="AF36" s="67"/>
      <c r="AG36" s="67"/>
      <c r="AH36" s="68"/>
      <c r="AI36" s="66"/>
      <c r="AJ36" s="67"/>
      <c r="AK36" s="67"/>
      <c r="AL36" s="67"/>
      <c r="AM36" s="68"/>
      <c r="AN36" s="66"/>
      <c r="AO36" s="67"/>
      <c r="AP36" s="67"/>
      <c r="AQ36" s="67"/>
      <c r="AR36" s="68"/>
      <c r="AS36" s="66"/>
      <c r="AT36" s="67"/>
      <c r="AU36" s="67"/>
      <c r="AV36" s="67"/>
      <c r="AW36" s="68"/>
      <c r="AX36" s="116"/>
      <c r="AY36" s="35">
        <v>31</v>
      </c>
      <c r="AZ36" s="43" t="str">
        <f t="shared" si="1"/>
        <v>ยศวัต</v>
      </c>
      <c r="BA36" s="66"/>
      <c r="BB36" s="67"/>
      <c r="BC36" s="67"/>
      <c r="BD36" s="67"/>
      <c r="BE36" s="68"/>
      <c r="BF36" s="66"/>
      <c r="BG36" s="67"/>
      <c r="BH36" s="67"/>
      <c r="BI36" s="67"/>
      <c r="BJ36" s="68"/>
      <c r="BK36" s="66"/>
      <c r="BL36" s="67"/>
      <c r="BM36" s="67"/>
      <c r="BN36" s="67"/>
      <c r="BO36" s="68"/>
      <c r="BP36" s="66"/>
      <c r="BQ36" s="67"/>
      <c r="BR36" s="67"/>
      <c r="BS36" s="67"/>
      <c r="BT36" s="68"/>
      <c r="BU36" s="66"/>
      <c r="BV36" s="67"/>
      <c r="BW36" s="67"/>
      <c r="BX36" s="67"/>
      <c r="BY36" s="68"/>
      <c r="BZ36" s="66"/>
      <c r="CA36" s="67"/>
      <c r="CB36" s="67"/>
      <c r="CC36" s="67"/>
      <c r="CD36" s="68"/>
      <c r="CE36" s="66"/>
      <c r="CF36" s="67"/>
      <c r="CG36" s="67"/>
      <c r="CH36" s="67"/>
      <c r="CI36" s="68"/>
      <c r="CJ36" s="66"/>
      <c r="CK36" s="67"/>
      <c r="CL36" s="67"/>
      <c r="CM36" s="67"/>
      <c r="CN36" s="68"/>
      <c r="CO36" s="66"/>
      <c r="CP36" s="67"/>
      <c r="CQ36" s="67"/>
      <c r="CR36" s="67"/>
      <c r="CS36" s="68"/>
      <c r="CT36" s="66"/>
      <c r="CU36" s="67"/>
      <c r="CV36" s="67"/>
      <c r="CW36" s="67"/>
      <c r="CX36" s="68"/>
      <c r="CY36" s="66"/>
      <c r="CZ36" s="67"/>
      <c r="DA36" s="67"/>
      <c r="DB36" s="67"/>
      <c r="DC36" s="68"/>
      <c r="DD36" s="44">
        <f t="shared" si="0"/>
        <v>0</v>
      </c>
    </row>
    <row r="37" spans="1:108" ht="15" customHeight="1" x14ac:dyDescent="0.55000000000000004">
      <c r="A37" s="35">
        <v>32</v>
      </c>
      <c r="B37" s="42" t="s">
        <v>310</v>
      </c>
      <c r="C37" s="46" t="s">
        <v>311</v>
      </c>
      <c r="D37" s="47" t="s">
        <v>312</v>
      </c>
      <c r="E37" s="66"/>
      <c r="F37" s="67"/>
      <c r="G37" s="67"/>
      <c r="H37" s="67"/>
      <c r="I37" s="68"/>
      <c r="J37" s="66"/>
      <c r="K37" s="67"/>
      <c r="L37" s="67"/>
      <c r="M37" s="67"/>
      <c r="N37" s="68"/>
      <c r="O37" s="66"/>
      <c r="P37" s="67"/>
      <c r="Q37" s="67"/>
      <c r="R37" s="67"/>
      <c r="S37" s="68"/>
      <c r="T37" s="66"/>
      <c r="U37" s="67"/>
      <c r="V37" s="67"/>
      <c r="W37" s="67"/>
      <c r="X37" s="68"/>
      <c r="Y37" s="66"/>
      <c r="Z37" s="67"/>
      <c r="AA37" s="67"/>
      <c r="AB37" s="67"/>
      <c r="AC37" s="68"/>
      <c r="AD37" s="66"/>
      <c r="AE37" s="67"/>
      <c r="AF37" s="67"/>
      <c r="AG37" s="67"/>
      <c r="AH37" s="68"/>
      <c r="AI37" s="66"/>
      <c r="AJ37" s="67"/>
      <c r="AK37" s="67"/>
      <c r="AL37" s="67"/>
      <c r="AM37" s="68"/>
      <c r="AN37" s="66"/>
      <c r="AO37" s="67"/>
      <c r="AP37" s="67"/>
      <c r="AQ37" s="67"/>
      <c r="AR37" s="68"/>
      <c r="AS37" s="66"/>
      <c r="AT37" s="67"/>
      <c r="AU37" s="67"/>
      <c r="AV37" s="67"/>
      <c r="AW37" s="68"/>
      <c r="AX37" s="116"/>
      <c r="AY37" s="35">
        <v>32</v>
      </c>
      <c r="AZ37" s="43" t="str">
        <f t="shared" si="1"/>
        <v>วัชรพันธ์</v>
      </c>
      <c r="BA37" s="66"/>
      <c r="BB37" s="67"/>
      <c r="BC37" s="67"/>
      <c r="BD37" s="67"/>
      <c r="BE37" s="68"/>
      <c r="BF37" s="66"/>
      <c r="BG37" s="67"/>
      <c r="BH37" s="67"/>
      <c r="BI37" s="67"/>
      <c r="BJ37" s="68"/>
      <c r="BK37" s="66"/>
      <c r="BL37" s="67"/>
      <c r="BM37" s="67"/>
      <c r="BN37" s="67"/>
      <c r="BO37" s="68"/>
      <c r="BP37" s="66"/>
      <c r="BQ37" s="67"/>
      <c r="BR37" s="67"/>
      <c r="BS37" s="67"/>
      <c r="BT37" s="68"/>
      <c r="BU37" s="66"/>
      <c r="BV37" s="67"/>
      <c r="BW37" s="67"/>
      <c r="BX37" s="67"/>
      <c r="BY37" s="68"/>
      <c r="BZ37" s="66"/>
      <c r="CA37" s="67"/>
      <c r="CB37" s="67"/>
      <c r="CC37" s="67"/>
      <c r="CD37" s="68"/>
      <c r="CE37" s="66"/>
      <c r="CF37" s="67"/>
      <c r="CG37" s="67"/>
      <c r="CH37" s="67"/>
      <c r="CI37" s="68"/>
      <c r="CJ37" s="66"/>
      <c r="CK37" s="67"/>
      <c r="CL37" s="67"/>
      <c r="CM37" s="67"/>
      <c r="CN37" s="68"/>
      <c r="CO37" s="66"/>
      <c r="CP37" s="67"/>
      <c r="CQ37" s="67"/>
      <c r="CR37" s="67"/>
      <c r="CS37" s="68"/>
      <c r="CT37" s="66"/>
      <c r="CU37" s="67"/>
      <c r="CV37" s="67"/>
      <c r="CW37" s="67"/>
      <c r="CX37" s="68"/>
      <c r="CY37" s="66"/>
      <c r="CZ37" s="67"/>
      <c r="DA37" s="67"/>
      <c r="DB37" s="67"/>
      <c r="DC37" s="68"/>
      <c r="DD37" s="44">
        <f t="shared" si="0"/>
        <v>0</v>
      </c>
    </row>
    <row r="38" spans="1:108" ht="15" customHeight="1" x14ac:dyDescent="0.55000000000000004">
      <c r="A38" s="35">
        <v>33</v>
      </c>
      <c r="B38" s="42" t="s">
        <v>313</v>
      </c>
      <c r="C38" s="46" t="s">
        <v>314</v>
      </c>
      <c r="D38" s="47" t="s">
        <v>315</v>
      </c>
      <c r="E38" s="66"/>
      <c r="F38" s="67"/>
      <c r="G38" s="67"/>
      <c r="H38" s="67"/>
      <c r="I38" s="68"/>
      <c r="J38" s="66"/>
      <c r="K38" s="67"/>
      <c r="L38" s="67"/>
      <c r="M38" s="67"/>
      <c r="N38" s="68"/>
      <c r="O38" s="66"/>
      <c r="P38" s="67"/>
      <c r="Q38" s="67"/>
      <c r="R38" s="67"/>
      <c r="S38" s="68"/>
      <c r="T38" s="66"/>
      <c r="U38" s="67"/>
      <c r="V38" s="67"/>
      <c r="W38" s="67"/>
      <c r="X38" s="68"/>
      <c r="Y38" s="66"/>
      <c r="Z38" s="67"/>
      <c r="AA38" s="67"/>
      <c r="AB38" s="67"/>
      <c r="AC38" s="68"/>
      <c r="AD38" s="66"/>
      <c r="AE38" s="67"/>
      <c r="AF38" s="67"/>
      <c r="AG38" s="67"/>
      <c r="AH38" s="68"/>
      <c r="AI38" s="66"/>
      <c r="AJ38" s="67"/>
      <c r="AK38" s="67"/>
      <c r="AL38" s="67"/>
      <c r="AM38" s="68"/>
      <c r="AN38" s="66"/>
      <c r="AO38" s="67"/>
      <c r="AP38" s="67"/>
      <c r="AQ38" s="67"/>
      <c r="AR38" s="68"/>
      <c r="AS38" s="66"/>
      <c r="AT38" s="67"/>
      <c r="AU38" s="67"/>
      <c r="AV38" s="67"/>
      <c r="AW38" s="68"/>
      <c r="AX38" s="116"/>
      <c r="AY38" s="35">
        <v>33</v>
      </c>
      <c r="AZ38" s="43" t="str">
        <f t="shared" si="1"/>
        <v>ธีรบูลย์</v>
      </c>
      <c r="BA38" s="66"/>
      <c r="BB38" s="67"/>
      <c r="BC38" s="67"/>
      <c r="BD38" s="67"/>
      <c r="BE38" s="68"/>
      <c r="BF38" s="66"/>
      <c r="BG38" s="67"/>
      <c r="BH38" s="67"/>
      <c r="BI38" s="67"/>
      <c r="BJ38" s="68"/>
      <c r="BK38" s="66"/>
      <c r="BL38" s="67"/>
      <c r="BM38" s="67"/>
      <c r="BN38" s="67"/>
      <c r="BO38" s="68"/>
      <c r="BP38" s="66"/>
      <c r="BQ38" s="67"/>
      <c r="BR38" s="67"/>
      <c r="BS38" s="67"/>
      <c r="BT38" s="68"/>
      <c r="BU38" s="66"/>
      <c r="BV38" s="67"/>
      <c r="BW38" s="67"/>
      <c r="BX38" s="67"/>
      <c r="BY38" s="68"/>
      <c r="BZ38" s="66"/>
      <c r="CA38" s="67"/>
      <c r="CB38" s="67"/>
      <c r="CC38" s="67"/>
      <c r="CD38" s="68"/>
      <c r="CE38" s="66"/>
      <c r="CF38" s="67"/>
      <c r="CG38" s="67"/>
      <c r="CH38" s="67"/>
      <c r="CI38" s="68"/>
      <c r="CJ38" s="66"/>
      <c r="CK38" s="67"/>
      <c r="CL38" s="67"/>
      <c r="CM38" s="67"/>
      <c r="CN38" s="68"/>
      <c r="CO38" s="66"/>
      <c r="CP38" s="67"/>
      <c r="CQ38" s="67"/>
      <c r="CR38" s="67"/>
      <c r="CS38" s="68"/>
      <c r="CT38" s="66"/>
      <c r="CU38" s="67"/>
      <c r="CV38" s="67"/>
      <c r="CW38" s="67"/>
      <c r="CX38" s="68"/>
      <c r="CY38" s="66"/>
      <c r="CZ38" s="67"/>
      <c r="DA38" s="67"/>
      <c r="DB38" s="67"/>
      <c r="DC38" s="68"/>
      <c r="DD38" s="44">
        <f t="shared" si="0"/>
        <v>0</v>
      </c>
    </row>
    <row r="39" spans="1:108" ht="15" customHeight="1" x14ac:dyDescent="0.55000000000000004">
      <c r="A39" s="35">
        <v>34</v>
      </c>
      <c r="B39" s="42" t="s">
        <v>316</v>
      </c>
      <c r="C39" s="46" t="s">
        <v>317</v>
      </c>
      <c r="D39" s="47" t="s">
        <v>318</v>
      </c>
      <c r="E39" s="66"/>
      <c r="F39" s="67"/>
      <c r="G39" s="67"/>
      <c r="H39" s="67"/>
      <c r="I39" s="68"/>
      <c r="J39" s="66"/>
      <c r="K39" s="67"/>
      <c r="L39" s="67"/>
      <c r="M39" s="67"/>
      <c r="N39" s="68"/>
      <c r="O39" s="66"/>
      <c r="P39" s="67"/>
      <c r="Q39" s="67"/>
      <c r="R39" s="67"/>
      <c r="S39" s="68"/>
      <c r="T39" s="66"/>
      <c r="U39" s="67"/>
      <c r="V39" s="67"/>
      <c r="W39" s="67"/>
      <c r="X39" s="68"/>
      <c r="Y39" s="66"/>
      <c r="Z39" s="67"/>
      <c r="AA39" s="67"/>
      <c r="AB39" s="67"/>
      <c r="AC39" s="68"/>
      <c r="AD39" s="66"/>
      <c r="AE39" s="67"/>
      <c r="AF39" s="67"/>
      <c r="AG39" s="67"/>
      <c r="AH39" s="68"/>
      <c r="AI39" s="66"/>
      <c r="AJ39" s="67"/>
      <c r="AK39" s="67"/>
      <c r="AL39" s="67"/>
      <c r="AM39" s="68"/>
      <c r="AN39" s="66"/>
      <c r="AO39" s="67"/>
      <c r="AP39" s="67"/>
      <c r="AQ39" s="67"/>
      <c r="AR39" s="68"/>
      <c r="AS39" s="66"/>
      <c r="AT39" s="67"/>
      <c r="AU39" s="67"/>
      <c r="AV39" s="67"/>
      <c r="AW39" s="68"/>
      <c r="AX39" s="116"/>
      <c r="AY39" s="35">
        <v>34</v>
      </c>
      <c r="AZ39" s="43" t="str">
        <f t="shared" si="1"/>
        <v>ติณณภพ</v>
      </c>
      <c r="BA39" s="66"/>
      <c r="BB39" s="67"/>
      <c r="BC39" s="67"/>
      <c r="BD39" s="67"/>
      <c r="BE39" s="68"/>
      <c r="BF39" s="66"/>
      <c r="BG39" s="67"/>
      <c r="BH39" s="67"/>
      <c r="BI39" s="67"/>
      <c r="BJ39" s="68"/>
      <c r="BK39" s="66"/>
      <c r="BL39" s="67"/>
      <c r="BM39" s="67"/>
      <c r="BN39" s="67"/>
      <c r="BO39" s="68"/>
      <c r="BP39" s="66"/>
      <c r="BQ39" s="67"/>
      <c r="BR39" s="67"/>
      <c r="BS39" s="67"/>
      <c r="BT39" s="68"/>
      <c r="BU39" s="66"/>
      <c r="BV39" s="67"/>
      <c r="BW39" s="67"/>
      <c r="BX39" s="67"/>
      <c r="BY39" s="68"/>
      <c r="BZ39" s="66"/>
      <c r="CA39" s="67"/>
      <c r="CB39" s="67"/>
      <c r="CC39" s="67"/>
      <c r="CD39" s="68"/>
      <c r="CE39" s="66"/>
      <c r="CF39" s="67"/>
      <c r="CG39" s="67"/>
      <c r="CH39" s="67"/>
      <c r="CI39" s="68"/>
      <c r="CJ39" s="66"/>
      <c r="CK39" s="67"/>
      <c r="CL39" s="67"/>
      <c r="CM39" s="67"/>
      <c r="CN39" s="68"/>
      <c r="CO39" s="66"/>
      <c r="CP39" s="67"/>
      <c r="CQ39" s="67"/>
      <c r="CR39" s="67"/>
      <c r="CS39" s="68"/>
      <c r="CT39" s="66"/>
      <c r="CU39" s="67"/>
      <c r="CV39" s="67"/>
      <c r="CW39" s="67"/>
      <c r="CX39" s="68"/>
      <c r="CY39" s="66"/>
      <c r="CZ39" s="67"/>
      <c r="DA39" s="67"/>
      <c r="DB39" s="67"/>
      <c r="DC39" s="68"/>
      <c r="DD39" s="44">
        <f t="shared" si="0"/>
        <v>0</v>
      </c>
    </row>
    <row r="40" spans="1:108" ht="15" customHeight="1" x14ac:dyDescent="0.55000000000000004">
      <c r="A40" s="35">
        <v>35</v>
      </c>
      <c r="B40" s="42" t="s">
        <v>319</v>
      </c>
      <c r="C40" s="46" t="s">
        <v>320</v>
      </c>
      <c r="D40" s="47" t="s">
        <v>321</v>
      </c>
      <c r="E40" s="66"/>
      <c r="F40" s="67"/>
      <c r="G40" s="67"/>
      <c r="H40" s="67"/>
      <c r="I40" s="68"/>
      <c r="J40" s="66"/>
      <c r="K40" s="67"/>
      <c r="L40" s="67"/>
      <c r="M40" s="67"/>
      <c r="N40" s="68"/>
      <c r="O40" s="66"/>
      <c r="P40" s="67"/>
      <c r="Q40" s="67"/>
      <c r="R40" s="67"/>
      <c r="S40" s="68"/>
      <c r="T40" s="66"/>
      <c r="U40" s="67"/>
      <c r="V40" s="67"/>
      <c r="W40" s="67"/>
      <c r="X40" s="68"/>
      <c r="Y40" s="66"/>
      <c r="Z40" s="67"/>
      <c r="AA40" s="67"/>
      <c r="AB40" s="67"/>
      <c r="AC40" s="68"/>
      <c r="AD40" s="66"/>
      <c r="AE40" s="67"/>
      <c r="AF40" s="67"/>
      <c r="AG40" s="67"/>
      <c r="AH40" s="68"/>
      <c r="AI40" s="66"/>
      <c r="AJ40" s="67"/>
      <c r="AK40" s="67"/>
      <c r="AL40" s="67"/>
      <c r="AM40" s="68"/>
      <c r="AN40" s="66"/>
      <c r="AO40" s="67"/>
      <c r="AP40" s="67"/>
      <c r="AQ40" s="67"/>
      <c r="AR40" s="68"/>
      <c r="AS40" s="66"/>
      <c r="AT40" s="67"/>
      <c r="AU40" s="67"/>
      <c r="AV40" s="67"/>
      <c r="AW40" s="68"/>
      <c r="AX40" s="116"/>
      <c r="AY40" s="35">
        <v>35</v>
      </c>
      <c r="AZ40" s="43" t="str">
        <f t="shared" si="1"/>
        <v>ศุภากร</v>
      </c>
      <c r="BA40" s="66"/>
      <c r="BB40" s="67"/>
      <c r="BC40" s="67"/>
      <c r="BD40" s="67"/>
      <c r="BE40" s="68"/>
      <c r="BF40" s="66"/>
      <c r="BG40" s="67"/>
      <c r="BH40" s="67"/>
      <c r="BI40" s="67"/>
      <c r="BJ40" s="68"/>
      <c r="BK40" s="66"/>
      <c r="BL40" s="67"/>
      <c r="BM40" s="67"/>
      <c r="BN40" s="67"/>
      <c r="BO40" s="68"/>
      <c r="BP40" s="66"/>
      <c r="BQ40" s="67"/>
      <c r="BR40" s="67"/>
      <c r="BS40" s="67"/>
      <c r="BT40" s="68"/>
      <c r="BU40" s="66"/>
      <c r="BV40" s="67"/>
      <c r="BW40" s="67"/>
      <c r="BX40" s="67"/>
      <c r="BY40" s="68"/>
      <c r="BZ40" s="66"/>
      <c r="CA40" s="67"/>
      <c r="CB40" s="67"/>
      <c r="CC40" s="67"/>
      <c r="CD40" s="68"/>
      <c r="CE40" s="66"/>
      <c r="CF40" s="67"/>
      <c r="CG40" s="67"/>
      <c r="CH40" s="67"/>
      <c r="CI40" s="68"/>
      <c r="CJ40" s="66"/>
      <c r="CK40" s="67"/>
      <c r="CL40" s="67"/>
      <c r="CM40" s="67"/>
      <c r="CN40" s="68"/>
      <c r="CO40" s="66"/>
      <c r="CP40" s="67"/>
      <c r="CQ40" s="67"/>
      <c r="CR40" s="67"/>
      <c r="CS40" s="68"/>
      <c r="CT40" s="66"/>
      <c r="CU40" s="67"/>
      <c r="CV40" s="67"/>
      <c r="CW40" s="67"/>
      <c r="CX40" s="68"/>
      <c r="CY40" s="66"/>
      <c r="CZ40" s="67"/>
      <c r="DA40" s="67"/>
      <c r="DB40" s="67"/>
      <c r="DC40" s="68"/>
      <c r="DD40" s="44">
        <f t="shared" si="0"/>
        <v>0</v>
      </c>
    </row>
    <row r="41" spans="1:108" ht="15" customHeight="1" x14ac:dyDescent="0.55000000000000004">
      <c r="A41" s="35">
        <v>36</v>
      </c>
      <c r="B41" s="42" t="s">
        <v>322</v>
      </c>
      <c r="C41" s="46" t="s">
        <v>221</v>
      </c>
      <c r="D41" s="47" t="s">
        <v>323</v>
      </c>
      <c r="E41" s="66"/>
      <c r="F41" s="67"/>
      <c r="G41" s="67"/>
      <c r="H41" s="67"/>
      <c r="I41" s="68"/>
      <c r="J41" s="66"/>
      <c r="K41" s="67"/>
      <c r="L41" s="67"/>
      <c r="M41" s="67"/>
      <c r="N41" s="68"/>
      <c r="O41" s="66"/>
      <c r="P41" s="67"/>
      <c r="Q41" s="67"/>
      <c r="R41" s="67"/>
      <c r="S41" s="68"/>
      <c r="T41" s="66"/>
      <c r="U41" s="67"/>
      <c r="V41" s="67"/>
      <c r="W41" s="67"/>
      <c r="X41" s="68"/>
      <c r="Y41" s="66"/>
      <c r="Z41" s="67"/>
      <c r="AA41" s="67"/>
      <c r="AB41" s="67"/>
      <c r="AC41" s="68"/>
      <c r="AD41" s="66"/>
      <c r="AE41" s="67"/>
      <c r="AF41" s="67"/>
      <c r="AG41" s="67"/>
      <c r="AH41" s="68"/>
      <c r="AI41" s="66"/>
      <c r="AJ41" s="67"/>
      <c r="AK41" s="67"/>
      <c r="AL41" s="67"/>
      <c r="AM41" s="68"/>
      <c r="AN41" s="66"/>
      <c r="AO41" s="67"/>
      <c r="AP41" s="67"/>
      <c r="AQ41" s="67"/>
      <c r="AR41" s="68"/>
      <c r="AS41" s="66"/>
      <c r="AT41" s="67"/>
      <c r="AU41" s="67"/>
      <c r="AV41" s="67"/>
      <c r="AW41" s="68"/>
      <c r="AX41" s="116"/>
      <c r="AY41" s="35">
        <v>36</v>
      </c>
      <c r="AZ41" s="43" t="str">
        <f t="shared" si="1"/>
        <v>ณฐกร</v>
      </c>
      <c r="BA41" s="66"/>
      <c r="BB41" s="67"/>
      <c r="BC41" s="67"/>
      <c r="BD41" s="67"/>
      <c r="BE41" s="68"/>
      <c r="BF41" s="66"/>
      <c r="BG41" s="67"/>
      <c r="BH41" s="67"/>
      <c r="BI41" s="67"/>
      <c r="BJ41" s="68"/>
      <c r="BK41" s="66"/>
      <c r="BL41" s="67"/>
      <c r="BM41" s="67"/>
      <c r="BN41" s="67"/>
      <c r="BO41" s="68"/>
      <c r="BP41" s="66"/>
      <c r="BQ41" s="67"/>
      <c r="BR41" s="67"/>
      <c r="BS41" s="67"/>
      <c r="BT41" s="68"/>
      <c r="BU41" s="66"/>
      <c r="BV41" s="67"/>
      <c r="BW41" s="67"/>
      <c r="BX41" s="67"/>
      <c r="BY41" s="68"/>
      <c r="BZ41" s="66"/>
      <c r="CA41" s="67"/>
      <c r="CB41" s="67"/>
      <c r="CC41" s="67"/>
      <c r="CD41" s="68"/>
      <c r="CE41" s="66"/>
      <c r="CF41" s="67"/>
      <c r="CG41" s="67"/>
      <c r="CH41" s="67"/>
      <c r="CI41" s="68"/>
      <c r="CJ41" s="66"/>
      <c r="CK41" s="67"/>
      <c r="CL41" s="67"/>
      <c r="CM41" s="67"/>
      <c r="CN41" s="68"/>
      <c r="CO41" s="66"/>
      <c r="CP41" s="67"/>
      <c r="CQ41" s="67"/>
      <c r="CR41" s="67"/>
      <c r="CS41" s="68"/>
      <c r="CT41" s="66"/>
      <c r="CU41" s="67"/>
      <c r="CV41" s="67"/>
      <c r="CW41" s="67"/>
      <c r="CX41" s="68"/>
      <c r="CY41" s="66"/>
      <c r="CZ41" s="67"/>
      <c r="DA41" s="67"/>
      <c r="DB41" s="67"/>
      <c r="DC41" s="68"/>
      <c r="DD41" s="44">
        <f t="shared" si="0"/>
        <v>0</v>
      </c>
    </row>
    <row r="42" spans="1:108" ht="15" customHeight="1" x14ac:dyDescent="0.55000000000000004">
      <c r="A42" s="35">
        <v>37</v>
      </c>
      <c r="B42" s="42" t="s">
        <v>324</v>
      </c>
      <c r="C42" s="46" t="s">
        <v>325</v>
      </c>
      <c r="D42" s="47" t="s">
        <v>326</v>
      </c>
      <c r="E42" s="66"/>
      <c r="F42" s="67"/>
      <c r="G42" s="67"/>
      <c r="H42" s="67"/>
      <c r="I42" s="68"/>
      <c r="J42" s="66"/>
      <c r="K42" s="67"/>
      <c r="L42" s="67"/>
      <c r="M42" s="67"/>
      <c r="N42" s="68"/>
      <c r="O42" s="66"/>
      <c r="P42" s="67"/>
      <c r="Q42" s="67"/>
      <c r="R42" s="67"/>
      <c r="S42" s="68"/>
      <c r="T42" s="66"/>
      <c r="U42" s="67"/>
      <c r="V42" s="67"/>
      <c r="W42" s="67"/>
      <c r="X42" s="68"/>
      <c r="Y42" s="66"/>
      <c r="Z42" s="67"/>
      <c r="AA42" s="67"/>
      <c r="AB42" s="67"/>
      <c r="AC42" s="68"/>
      <c r="AD42" s="66"/>
      <c r="AE42" s="67"/>
      <c r="AF42" s="67"/>
      <c r="AG42" s="67"/>
      <c r="AH42" s="68"/>
      <c r="AI42" s="66"/>
      <c r="AJ42" s="67"/>
      <c r="AK42" s="67"/>
      <c r="AL42" s="67"/>
      <c r="AM42" s="68"/>
      <c r="AN42" s="66"/>
      <c r="AO42" s="67"/>
      <c r="AP42" s="67"/>
      <c r="AQ42" s="67"/>
      <c r="AR42" s="68"/>
      <c r="AS42" s="66"/>
      <c r="AT42" s="67"/>
      <c r="AU42" s="67"/>
      <c r="AV42" s="67"/>
      <c r="AW42" s="68"/>
      <c r="AX42" s="116"/>
      <c r="AY42" s="35">
        <v>37</v>
      </c>
      <c r="AZ42" s="43" t="str">
        <f t="shared" si="1"/>
        <v>พีระพงษ์</v>
      </c>
      <c r="BA42" s="66"/>
      <c r="BB42" s="67"/>
      <c r="BC42" s="67"/>
      <c r="BD42" s="67"/>
      <c r="BE42" s="68"/>
      <c r="BF42" s="66"/>
      <c r="BG42" s="67"/>
      <c r="BH42" s="67"/>
      <c r="BI42" s="67"/>
      <c r="BJ42" s="68"/>
      <c r="BK42" s="66"/>
      <c r="BL42" s="67"/>
      <c r="BM42" s="67"/>
      <c r="BN42" s="67"/>
      <c r="BO42" s="68"/>
      <c r="BP42" s="66"/>
      <c r="BQ42" s="67"/>
      <c r="BR42" s="67"/>
      <c r="BS42" s="67"/>
      <c r="BT42" s="68"/>
      <c r="BU42" s="66"/>
      <c r="BV42" s="67"/>
      <c r="BW42" s="67"/>
      <c r="BX42" s="67"/>
      <c r="BY42" s="68"/>
      <c r="BZ42" s="66"/>
      <c r="CA42" s="67"/>
      <c r="CB42" s="67"/>
      <c r="CC42" s="67"/>
      <c r="CD42" s="68"/>
      <c r="CE42" s="66"/>
      <c r="CF42" s="67"/>
      <c r="CG42" s="67"/>
      <c r="CH42" s="67"/>
      <c r="CI42" s="68"/>
      <c r="CJ42" s="66"/>
      <c r="CK42" s="67"/>
      <c r="CL42" s="67"/>
      <c r="CM42" s="67"/>
      <c r="CN42" s="68"/>
      <c r="CO42" s="66"/>
      <c r="CP42" s="67"/>
      <c r="CQ42" s="67"/>
      <c r="CR42" s="67"/>
      <c r="CS42" s="68"/>
      <c r="CT42" s="66"/>
      <c r="CU42" s="67"/>
      <c r="CV42" s="67"/>
      <c r="CW42" s="67"/>
      <c r="CX42" s="68"/>
      <c r="CY42" s="66"/>
      <c r="CZ42" s="67"/>
      <c r="DA42" s="67"/>
      <c r="DB42" s="67"/>
      <c r="DC42" s="68"/>
      <c r="DD42" s="44">
        <f t="shared" si="0"/>
        <v>0</v>
      </c>
    </row>
    <row r="43" spans="1:108" ht="15" customHeight="1" x14ac:dyDescent="0.55000000000000004">
      <c r="A43" s="35">
        <v>38</v>
      </c>
      <c r="B43" s="42" t="s">
        <v>327</v>
      </c>
      <c r="C43" s="46" t="s">
        <v>328</v>
      </c>
      <c r="D43" s="47" t="s">
        <v>329</v>
      </c>
      <c r="E43" s="66"/>
      <c r="F43" s="67"/>
      <c r="G43" s="67"/>
      <c r="H43" s="67"/>
      <c r="I43" s="68"/>
      <c r="J43" s="66"/>
      <c r="K43" s="67"/>
      <c r="L43" s="67"/>
      <c r="M43" s="67"/>
      <c r="N43" s="68"/>
      <c r="O43" s="66"/>
      <c r="P43" s="67"/>
      <c r="Q43" s="67"/>
      <c r="R43" s="67"/>
      <c r="S43" s="68"/>
      <c r="T43" s="66"/>
      <c r="U43" s="67"/>
      <c r="V43" s="67"/>
      <c r="W43" s="67"/>
      <c r="X43" s="68"/>
      <c r="Y43" s="66"/>
      <c r="Z43" s="67"/>
      <c r="AA43" s="67"/>
      <c r="AB43" s="67"/>
      <c r="AC43" s="68"/>
      <c r="AD43" s="66"/>
      <c r="AE43" s="67"/>
      <c r="AF43" s="67"/>
      <c r="AG43" s="67"/>
      <c r="AH43" s="68"/>
      <c r="AI43" s="66"/>
      <c r="AJ43" s="67"/>
      <c r="AK43" s="67"/>
      <c r="AL43" s="67"/>
      <c r="AM43" s="68"/>
      <c r="AN43" s="66"/>
      <c r="AO43" s="67"/>
      <c r="AP43" s="67"/>
      <c r="AQ43" s="67"/>
      <c r="AR43" s="68"/>
      <c r="AS43" s="66"/>
      <c r="AT43" s="67"/>
      <c r="AU43" s="67"/>
      <c r="AV43" s="67"/>
      <c r="AW43" s="68"/>
      <c r="AX43" s="116"/>
      <c r="AY43" s="35">
        <v>38</v>
      </c>
      <c r="AZ43" s="43" t="str">
        <f t="shared" si="1"/>
        <v>ยุทธโยธิน</v>
      </c>
      <c r="BA43" s="66"/>
      <c r="BB43" s="67"/>
      <c r="BC43" s="67"/>
      <c r="BD43" s="67"/>
      <c r="BE43" s="68"/>
      <c r="BF43" s="66"/>
      <c r="BG43" s="67"/>
      <c r="BH43" s="67"/>
      <c r="BI43" s="67"/>
      <c r="BJ43" s="68"/>
      <c r="BK43" s="66"/>
      <c r="BL43" s="67"/>
      <c r="BM43" s="67"/>
      <c r="BN43" s="67"/>
      <c r="BO43" s="68"/>
      <c r="BP43" s="66"/>
      <c r="BQ43" s="67"/>
      <c r="BR43" s="67"/>
      <c r="BS43" s="67"/>
      <c r="BT43" s="68"/>
      <c r="BU43" s="66"/>
      <c r="BV43" s="67"/>
      <c r="BW43" s="67"/>
      <c r="BX43" s="67"/>
      <c r="BY43" s="68"/>
      <c r="BZ43" s="66"/>
      <c r="CA43" s="67"/>
      <c r="CB43" s="67"/>
      <c r="CC43" s="67"/>
      <c r="CD43" s="68"/>
      <c r="CE43" s="66"/>
      <c r="CF43" s="67"/>
      <c r="CG43" s="67"/>
      <c r="CH43" s="67"/>
      <c r="CI43" s="68"/>
      <c r="CJ43" s="66"/>
      <c r="CK43" s="67"/>
      <c r="CL43" s="67"/>
      <c r="CM43" s="67"/>
      <c r="CN43" s="68"/>
      <c r="CO43" s="66"/>
      <c r="CP43" s="67"/>
      <c r="CQ43" s="67"/>
      <c r="CR43" s="67"/>
      <c r="CS43" s="68"/>
      <c r="CT43" s="66"/>
      <c r="CU43" s="67"/>
      <c r="CV43" s="67"/>
      <c r="CW43" s="67"/>
      <c r="CX43" s="68"/>
      <c r="CY43" s="66"/>
      <c r="CZ43" s="67"/>
      <c r="DA43" s="67"/>
      <c r="DB43" s="67"/>
      <c r="DC43" s="68"/>
      <c r="DD43" s="44">
        <f t="shared" si="0"/>
        <v>0</v>
      </c>
    </row>
    <row r="44" spans="1:108" ht="15" customHeight="1" x14ac:dyDescent="0.55000000000000004">
      <c r="A44" s="35">
        <v>39</v>
      </c>
      <c r="B44" s="42" t="s">
        <v>330</v>
      </c>
      <c r="C44" s="46" t="s">
        <v>220</v>
      </c>
      <c r="D44" s="47" t="s">
        <v>331</v>
      </c>
      <c r="E44" s="66"/>
      <c r="F44" s="67"/>
      <c r="G44" s="67"/>
      <c r="H44" s="67"/>
      <c r="I44" s="68"/>
      <c r="J44" s="66"/>
      <c r="K44" s="67"/>
      <c r="L44" s="67"/>
      <c r="M44" s="67"/>
      <c r="N44" s="68"/>
      <c r="O44" s="66"/>
      <c r="P44" s="67"/>
      <c r="Q44" s="67"/>
      <c r="R44" s="67"/>
      <c r="S44" s="68"/>
      <c r="T44" s="66"/>
      <c r="U44" s="67"/>
      <c r="V44" s="67"/>
      <c r="W44" s="67"/>
      <c r="X44" s="68"/>
      <c r="Y44" s="66"/>
      <c r="Z44" s="67"/>
      <c r="AA44" s="67"/>
      <c r="AB44" s="67"/>
      <c r="AC44" s="68"/>
      <c r="AD44" s="66"/>
      <c r="AE44" s="67"/>
      <c r="AF44" s="67"/>
      <c r="AG44" s="67"/>
      <c r="AH44" s="68"/>
      <c r="AI44" s="66"/>
      <c r="AJ44" s="67"/>
      <c r="AK44" s="67"/>
      <c r="AL44" s="67"/>
      <c r="AM44" s="68"/>
      <c r="AN44" s="66"/>
      <c r="AO44" s="67"/>
      <c r="AP44" s="67"/>
      <c r="AQ44" s="67"/>
      <c r="AR44" s="68"/>
      <c r="AS44" s="66"/>
      <c r="AT44" s="67"/>
      <c r="AU44" s="67"/>
      <c r="AV44" s="67"/>
      <c r="AW44" s="68"/>
      <c r="AX44" s="116"/>
      <c r="AY44" s="35">
        <v>39</v>
      </c>
      <c r="AZ44" s="43" t="str">
        <f t="shared" si="1"/>
        <v>ชิษณุพงศ์</v>
      </c>
      <c r="BA44" s="66"/>
      <c r="BB44" s="67"/>
      <c r="BC44" s="67"/>
      <c r="BD44" s="67"/>
      <c r="BE44" s="68"/>
      <c r="BF44" s="66"/>
      <c r="BG44" s="67"/>
      <c r="BH44" s="67"/>
      <c r="BI44" s="67"/>
      <c r="BJ44" s="68"/>
      <c r="BK44" s="66"/>
      <c r="BL44" s="67"/>
      <c r="BM44" s="67"/>
      <c r="BN44" s="67"/>
      <c r="BO44" s="68"/>
      <c r="BP44" s="66"/>
      <c r="BQ44" s="67"/>
      <c r="BR44" s="67"/>
      <c r="BS44" s="67"/>
      <c r="BT44" s="68"/>
      <c r="BU44" s="66"/>
      <c r="BV44" s="67"/>
      <c r="BW44" s="67"/>
      <c r="BX44" s="67"/>
      <c r="BY44" s="68"/>
      <c r="BZ44" s="66"/>
      <c r="CA44" s="67"/>
      <c r="CB44" s="67"/>
      <c r="CC44" s="67"/>
      <c r="CD44" s="68"/>
      <c r="CE44" s="66"/>
      <c r="CF44" s="67"/>
      <c r="CG44" s="67"/>
      <c r="CH44" s="67"/>
      <c r="CI44" s="68"/>
      <c r="CJ44" s="66"/>
      <c r="CK44" s="67"/>
      <c r="CL44" s="67"/>
      <c r="CM44" s="67"/>
      <c r="CN44" s="68"/>
      <c r="CO44" s="66"/>
      <c r="CP44" s="67"/>
      <c r="CQ44" s="67"/>
      <c r="CR44" s="67"/>
      <c r="CS44" s="68"/>
      <c r="CT44" s="66"/>
      <c r="CU44" s="67"/>
      <c r="CV44" s="67"/>
      <c r="CW44" s="67"/>
      <c r="CX44" s="68"/>
      <c r="CY44" s="66"/>
      <c r="CZ44" s="67"/>
      <c r="DA44" s="67"/>
      <c r="DB44" s="67"/>
      <c r="DC44" s="68"/>
      <c r="DD44" s="44">
        <f t="shared" si="0"/>
        <v>0</v>
      </c>
    </row>
    <row r="45" spans="1:108" ht="15" customHeight="1" x14ac:dyDescent="0.55000000000000004">
      <c r="A45" s="35">
        <v>40</v>
      </c>
      <c r="B45" s="42" t="s">
        <v>332</v>
      </c>
      <c r="C45" s="46" t="s">
        <v>333</v>
      </c>
      <c r="D45" s="47" t="s">
        <v>334</v>
      </c>
      <c r="E45" s="66"/>
      <c r="F45" s="67"/>
      <c r="G45" s="67"/>
      <c r="H45" s="67"/>
      <c r="I45" s="68"/>
      <c r="J45" s="66"/>
      <c r="K45" s="67"/>
      <c r="L45" s="67"/>
      <c r="M45" s="67"/>
      <c r="N45" s="68"/>
      <c r="O45" s="66"/>
      <c r="P45" s="67"/>
      <c r="Q45" s="67"/>
      <c r="R45" s="67"/>
      <c r="S45" s="68"/>
      <c r="T45" s="66"/>
      <c r="U45" s="67"/>
      <c r="V45" s="67"/>
      <c r="W45" s="67"/>
      <c r="X45" s="68"/>
      <c r="Y45" s="66"/>
      <c r="Z45" s="67"/>
      <c r="AA45" s="67"/>
      <c r="AB45" s="67"/>
      <c r="AC45" s="68"/>
      <c r="AD45" s="66"/>
      <c r="AE45" s="67"/>
      <c r="AF45" s="67"/>
      <c r="AG45" s="67"/>
      <c r="AH45" s="68"/>
      <c r="AI45" s="66"/>
      <c r="AJ45" s="67"/>
      <c r="AK45" s="67"/>
      <c r="AL45" s="67"/>
      <c r="AM45" s="68"/>
      <c r="AN45" s="66"/>
      <c r="AO45" s="67"/>
      <c r="AP45" s="67"/>
      <c r="AQ45" s="67"/>
      <c r="AR45" s="68"/>
      <c r="AS45" s="66"/>
      <c r="AT45" s="67"/>
      <c r="AU45" s="67"/>
      <c r="AV45" s="67"/>
      <c r="AW45" s="68"/>
      <c r="AX45" s="116"/>
      <c r="AY45" s="35">
        <v>40</v>
      </c>
      <c r="AZ45" s="43" t="str">
        <f t="shared" si="1"/>
        <v>ภวินท์</v>
      </c>
      <c r="BA45" s="66"/>
      <c r="BB45" s="67"/>
      <c r="BC45" s="67"/>
      <c r="BD45" s="67"/>
      <c r="BE45" s="68"/>
      <c r="BF45" s="66"/>
      <c r="BG45" s="67"/>
      <c r="BH45" s="67"/>
      <c r="BI45" s="67"/>
      <c r="BJ45" s="68"/>
      <c r="BK45" s="66"/>
      <c r="BL45" s="67"/>
      <c r="BM45" s="67"/>
      <c r="BN45" s="67"/>
      <c r="BO45" s="68"/>
      <c r="BP45" s="66"/>
      <c r="BQ45" s="67"/>
      <c r="BR45" s="67"/>
      <c r="BS45" s="67"/>
      <c r="BT45" s="68"/>
      <c r="BU45" s="66"/>
      <c r="BV45" s="67"/>
      <c r="BW45" s="67"/>
      <c r="BX45" s="67"/>
      <c r="BY45" s="68"/>
      <c r="BZ45" s="66"/>
      <c r="CA45" s="67"/>
      <c r="CB45" s="67"/>
      <c r="CC45" s="67"/>
      <c r="CD45" s="68"/>
      <c r="CE45" s="66"/>
      <c r="CF45" s="67"/>
      <c r="CG45" s="67"/>
      <c r="CH45" s="67"/>
      <c r="CI45" s="68"/>
      <c r="CJ45" s="66"/>
      <c r="CK45" s="67"/>
      <c r="CL45" s="67"/>
      <c r="CM45" s="67"/>
      <c r="CN45" s="68"/>
      <c r="CO45" s="66"/>
      <c r="CP45" s="67"/>
      <c r="CQ45" s="67"/>
      <c r="CR45" s="67"/>
      <c r="CS45" s="68"/>
      <c r="CT45" s="66"/>
      <c r="CU45" s="67"/>
      <c r="CV45" s="67"/>
      <c r="CW45" s="67"/>
      <c r="CX45" s="68"/>
      <c r="CY45" s="66"/>
      <c r="CZ45" s="67"/>
      <c r="DA45" s="67"/>
      <c r="DB45" s="67"/>
      <c r="DC45" s="68"/>
      <c r="DD45" s="44">
        <f t="shared" si="0"/>
        <v>0</v>
      </c>
    </row>
    <row r="46" spans="1:108" ht="15" customHeight="1" x14ac:dyDescent="0.55000000000000004">
      <c r="A46" s="35">
        <v>41</v>
      </c>
      <c r="B46" s="42">
        <v>16851</v>
      </c>
      <c r="C46" s="46" t="s">
        <v>219</v>
      </c>
      <c r="D46" s="47" t="s">
        <v>335</v>
      </c>
      <c r="E46" s="66"/>
      <c r="F46" s="67"/>
      <c r="G46" s="67"/>
      <c r="H46" s="67"/>
      <c r="I46" s="68"/>
      <c r="J46" s="66"/>
      <c r="K46" s="67"/>
      <c r="L46" s="67"/>
      <c r="M46" s="67"/>
      <c r="N46" s="68"/>
      <c r="O46" s="66"/>
      <c r="P46" s="67"/>
      <c r="Q46" s="67"/>
      <c r="R46" s="67"/>
      <c r="S46" s="68"/>
      <c r="T46" s="66"/>
      <c r="U46" s="67"/>
      <c r="V46" s="67"/>
      <c r="W46" s="67"/>
      <c r="X46" s="68"/>
      <c r="Y46" s="66"/>
      <c r="Z46" s="67"/>
      <c r="AA46" s="67"/>
      <c r="AB46" s="67"/>
      <c r="AC46" s="68"/>
      <c r="AD46" s="66"/>
      <c r="AE46" s="67"/>
      <c r="AF46" s="67"/>
      <c r="AG46" s="67"/>
      <c r="AH46" s="68"/>
      <c r="AI46" s="66"/>
      <c r="AJ46" s="67"/>
      <c r="AK46" s="67"/>
      <c r="AL46" s="67"/>
      <c r="AM46" s="68"/>
      <c r="AN46" s="66"/>
      <c r="AO46" s="67"/>
      <c r="AP46" s="67"/>
      <c r="AQ46" s="67"/>
      <c r="AR46" s="68"/>
      <c r="AS46" s="66"/>
      <c r="AT46" s="67"/>
      <c r="AU46" s="67"/>
      <c r="AV46" s="67"/>
      <c r="AW46" s="68"/>
      <c r="AX46" s="116"/>
      <c r="AY46" s="35">
        <v>41</v>
      </c>
      <c r="AZ46" s="43" t="str">
        <f t="shared" si="1"/>
        <v>ธนกฤต</v>
      </c>
      <c r="BA46" s="66"/>
      <c r="BB46" s="67"/>
      <c r="BC46" s="67"/>
      <c r="BD46" s="67"/>
      <c r="BE46" s="68"/>
      <c r="BF46" s="66"/>
      <c r="BG46" s="67"/>
      <c r="BH46" s="67"/>
      <c r="BI46" s="67"/>
      <c r="BJ46" s="68"/>
      <c r="BK46" s="66"/>
      <c r="BL46" s="67"/>
      <c r="BM46" s="67"/>
      <c r="BN46" s="67"/>
      <c r="BO46" s="68"/>
      <c r="BP46" s="66"/>
      <c r="BQ46" s="67"/>
      <c r="BR46" s="67"/>
      <c r="BS46" s="67"/>
      <c r="BT46" s="68"/>
      <c r="BU46" s="66"/>
      <c r="BV46" s="67"/>
      <c r="BW46" s="67"/>
      <c r="BX46" s="67"/>
      <c r="BY46" s="68"/>
      <c r="BZ46" s="66"/>
      <c r="CA46" s="67"/>
      <c r="CB46" s="67"/>
      <c r="CC46" s="67"/>
      <c r="CD46" s="68"/>
      <c r="CE46" s="66"/>
      <c r="CF46" s="67"/>
      <c r="CG46" s="67"/>
      <c r="CH46" s="67"/>
      <c r="CI46" s="68"/>
      <c r="CJ46" s="66"/>
      <c r="CK46" s="67"/>
      <c r="CL46" s="67"/>
      <c r="CM46" s="67"/>
      <c r="CN46" s="68"/>
      <c r="CO46" s="66"/>
      <c r="CP46" s="67"/>
      <c r="CQ46" s="67"/>
      <c r="CR46" s="67"/>
      <c r="CS46" s="68"/>
      <c r="CT46" s="66"/>
      <c r="CU46" s="67"/>
      <c r="CV46" s="67"/>
      <c r="CW46" s="67"/>
      <c r="CX46" s="68"/>
      <c r="CY46" s="66"/>
      <c r="CZ46" s="67"/>
      <c r="DA46" s="67"/>
      <c r="DB46" s="67"/>
      <c r="DC46" s="68"/>
      <c r="DD46" s="44">
        <f t="shared" si="0"/>
        <v>0</v>
      </c>
    </row>
    <row r="47" spans="1:108" ht="15" customHeight="1" x14ac:dyDescent="0.55000000000000004">
      <c r="A47" s="35">
        <v>42</v>
      </c>
      <c r="B47" s="42">
        <v>16852</v>
      </c>
      <c r="C47" s="46" t="s">
        <v>336</v>
      </c>
      <c r="D47" s="47" t="s">
        <v>337</v>
      </c>
      <c r="E47" s="66"/>
      <c r="F47" s="67"/>
      <c r="G47" s="67"/>
      <c r="H47" s="67"/>
      <c r="I47" s="68"/>
      <c r="J47" s="66"/>
      <c r="K47" s="67"/>
      <c r="L47" s="67"/>
      <c r="M47" s="67"/>
      <c r="N47" s="68"/>
      <c r="O47" s="66"/>
      <c r="P47" s="67"/>
      <c r="Q47" s="67"/>
      <c r="R47" s="67"/>
      <c r="S47" s="68"/>
      <c r="T47" s="66"/>
      <c r="U47" s="67"/>
      <c r="V47" s="67"/>
      <c r="W47" s="67"/>
      <c r="X47" s="68"/>
      <c r="Y47" s="66"/>
      <c r="Z47" s="67"/>
      <c r="AA47" s="67"/>
      <c r="AB47" s="67"/>
      <c r="AC47" s="68"/>
      <c r="AD47" s="66"/>
      <c r="AE47" s="67"/>
      <c r="AF47" s="67"/>
      <c r="AG47" s="67"/>
      <c r="AH47" s="68"/>
      <c r="AI47" s="66"/>
      <c r="AJ47" s="67"/>
      <c r="AK47" s="67"/>
      <c r="AL47" s="67"/>
      <c r="AM47" s="68"/>
      <c r="AN47" s="66"/>
      <c r="AO47" s="67"/>
      <c r="AP47" s="67"/>
      <c r="AQ47" s="67"/>
      <c r="AR47" s="68"/>
      <c r="AS47" s="66"/>
      <c r="AT47" s="67"/>
      <c r="AU47" s="67"/>
      <c r="AV47" s="67"/>
      <c r="AW47" s="68"/>
      <c r="AX47" s="116"/>
      <c r="AY47" s="35">
        <v>42</v>
      </c>
      <c r="AZ47" s="43" t="str">
        <f t="shared" si="1"/>
        <v>นภัทร</v>
      </c>
      <c r="BA47" s="66"/>
      <c r="BB47" s="67"/>
      <c r="BC47" s="67"/>
      <c r="BD47" s="67"/>
      <c r="BE47" s="68"/>
      <c r="BF47" s="66"/>
      <c r="BG47" s="67"/>
      <c r="BH47" s="67"/>
      <c r="BI47" s="67"/>
      <c r="BJ47" s="68"/>
      <c r="BK47" s="66"/>
      <c r="BL47" s="67"/>
      <c r="BM47" s="67"/>
      <c r="BN47" s="67"/>
      <c r="BO47" s="68"/>
      <c r="BP47" s="66"/>
      <c r="BQ47" s="67"/>
      <c r="BR47" s="67"/>
      <c r="BS47" s="67"/>
      <c r="BT47" s="68"/>
      <c r="BU47" s="66"/>
      <c r="BV47" s="67"/>
      <c r="BW47" s="67"/>
      <c r="BX47" s="67"/>
      <c r="BY47" s="68"/>
      <c r="BZ47" s="66"/>
      <c r="CA47" s="67"/>
      <c r="CB47" s="67"/>
      <c r="CC47" s="67"/>
      <c r="CD47" s="68"/>
      <c r="CE47" s="66"/>
      <c r="CF47" s="67"/>
      <c r="CG47" s="67"/>
      <c r="CH47" s="67"/>
      <c r="CI47" s="68"/>
      <c r="CJ47" s="66"/>
      <c r="CK47" s="67"/>
      <c r="CL47" s="67"/>
      <c r="CM47" s="67"/>
      <c r="CN47" s="68"/>
      <c r="CO47" s="66"/>
      <c r="CP47" s="67"/>
      <c r="CQ47" s="67"/>
      <c r="CR47" s="67"/>
      <c r="CS47" s="68"/>
      <c r="CT47" s="66"/>
      <c r="CU47" s="67"/>
      <c r="CV47" s="67"/>
      <c r="CW47" s="67"/>
      <c r="CX47" s="68"/>
      <c r="CY47" s="66"/>
      <c r="CZ47" s="67"/>
      <c r="DA47" s="67"/>
      <c r="DB47" s="67"/>
      <c r="DC47" s="68"/>
      <c r="DD47" s="44">
        <f t="shared" si="0"/>
        <v>0</v>
      </c>
    </row>
    <row r="48" spans="1:108" ht="15" customHeight="1" x14ac:dyDescent="0.55000000000000004">
      <c r="A48" s="35">
        <v>43</v>
      </c>
      <c r="B48" s="42">
        <v>16859</v>
      </c>
      <c r="C48" s="46" t="s">
        <v>338</v>
      </c>
      <c r="D48" s="47" t="s">
        <v>339</v>
      </c>
      <c r="E48" s="66"/>
      <c r="F48" s="67"/>
      <c r="G48" s="67"/>
      <c r="H48" s="67"/>
      <c r="I48" s="68"/>
      <c r="J48" s="66"/>
      <c r="K48" s="67"/>
      <c r="L48" s="67"/>
      <c r="M48" s="67"/>
      <c r="N48" s="68"/>
      <c r="O48" s="66"/>
      <c r="P48" s="67"/>
      <c r="Q48" s="67"/>
      <c r="R48" s="67"/>
      <c r="S48" s="68"/>
      <c r="T48" s="66"/>
      <c r="U48" s="67"/>
      <c r="V48" s="67"/>
      <c r="W48" s="67"/>
      <c r="X48" s="68"/>
      <c r="Y48" s="66"/>
      <c r="Z48" s="67"/>
      <c r="AA48" s="67"/>
      <c r="AB48" s="67"/>
      <c r="AC48" s="68"/>
      <c r="AD48" s="66"/>
      <c r="AE48" s="67"/>
      <c r="AF48" s="67"/>
      <c r="AG48" s="67"/>
      <c r="AH48" s="68"/>
      <c r="AI48" s="66"/>
      <c r="AJ48" s="67"/>
      <c r="AK48" s="67"/>
      <c r="AL48" s="67"/>
      <c r="AM48" s="68"/>
      <c r="AN48" s="66"/>
      <c r="AO48" s="67"/>
      <c r="AP48" s="67"/>
      <c r="AQ48" s="67"/>
      <c r="AR48" s="68"/>
      <c r="AS48" s="66"/>
      <c r="AT48" s="67"/>
      <c r="AU48" s="67"/>
      <c r="AV48" s="67"/>
      <c r="AW48" s="68"/>
      <c r="AX48" s="116"/>
      <c r="AY48" s="35">
        <v>43</v>
      </c>
      <c r="AZ48" s="43" t="str">
        <f t="shared" si="1"/>
        <v>กันต์ธีร์</v>
      </c>
      <c r="BA48" s="66"/>
      <c r="BB48" s="67"/>
      <c r="BC48" s="67"/>
      <c r="BD48" s="67"/>
      <c r="BE48" s="68"/>
      <c r="BF48" s="66"/>
      <c r="BG48" s="67"/>
      <c r="BH48" s="67"/>
      <c r="BI48" s="67"/>
      <c r="BJ48" s="68"/>
      <c r="BK48" s="66"/>
      <c r="BL48" s="67"/>
      <c r="BM48" s="67"/>
      <c r="BN48" s="67"/>
      <c r="BO48" s="68"/>
      <c r="BP48" s="66"/>
      <c r="BQ48" s="67"/>
      <c r="BR48" s="67"/>
      <c r="BS48" s="67"/>
      <c r="BT48" s="68"/>
      <c r="BU48" s="66"/>
      <c r="BV48" s="67"/>
      <c r="BW48" s="67"/>
      <c r="BX48" s="67"/>
      <c r="BY48" s="68"/>
      <c r="BZ48" s="66"/>
      <c r="CA48" s="67"/>
      <c r="CB48" s="67"/>
      <c r="CC48" s="67"/>
      <c r="CD48" s="68"/>
      <c r="CE48" s="66"/>
      <c r="CF48" s="67"/>
      <c r="CG48" s="67"/>
      <c r="CH48" s="67"/>
      <c r="CI48" s="68"/>
      <c r="CJ48" s="66"/>
      <c r="CK48" s="67"/>
      <c r="CL48" s="67"/>
      <c r="CM48" s="67"/>
      <c r="CN48" s="68"/>
      <c r="CO48" s="66"/>
      <c r="CP48" s="67"/>
      <c r="CQ48" s="67"/>
      <c r="CR48" s="67"/>
      <c r="CS48" s="68"/>
      <c r="CT48" s="66"/>
      <c r="CU48" s="67"/>
      <c r="CV48" s="67"/>
      <c r="CW48" s="67"/>
      <c r="CX48" s="68"/>
      <c r="CY48" s="66"/>
      <c r="CZ48" s="67"/>
      <c r="DA48" s="67"/>
      <c r="DB48" s="67"/>
      <c r="DC48" s="68"/>
      <c r="DD48" s="44">
        <f t="shared" si="0"/>
        <v>0</v>
      </c>
    </row>
    <row r="49" spans="1:108" ht="15" customHeight="1" x14ac:dyDescent="0.55000000000000004">
      <c r="A49" s="35">
        <v>44</v>
      </c>
      <c r="B49" s="42">
        <v>16867</v>
      </c>
      <c r="C49" s="46" t="s">
        <v>340</v>
      </c>
      <c r="D49" s="47" t="s">
        <v>341</v>
      </c>
      <c r="E49" s="66"/>
      <c r="F49" s="67"/>
      <c r="G49" s="67"/>
      <c r="H49" s="67"/>
      <c r="I49" s="68"/>
      <c r="J49" s="66"/>
      <c r="K49" s="67"/>
      <c r="L49" s="67"/>
      <c r="M49" s="67"/>
      <c r="N49" s="68"/>
      <c r="O49" s="66"/>
      <c r="P49" s="67"/>
      <c r="Q49" s="67"/>
      <c r="R49" s="67"/>
      <c r="S49" s="68"/>
      <c r="T49" s="66"/>
      <c r="U49" s="67"/>
      <c r="V49" s="67"/>
      <c r="W49" s="67"/>
      <c r="X49" s="68"/>
      <c r="Y49" s="66"/>
      <c r="Z49" s="67"/>
      <c r="AA49" s="67"/>
      <c r="AB49" s="67"/>
      <c r="AC49" s="68"/>
      <c r="AD49" s="66"/>
      <c r="AE49" s="67"/>
      <c r="AF49" s="67"/>
      <c r="AG49" s="67"/>
      <c r="AH49" s="68"/>
      <c r="AI49" s="66"/>
      <c r="AJ49" s="67"/>
      <c r="AK49" s="67"/>
      <c r="AL49" s="67"/>
      <c r="AM49" s="68"/>
      <c r="AN49" s="66"/>
      <c r="AO49" s="67"/>
      <c r="AP49" s="67"/>
      <c r="AQ49" s="67"/>
      <c r="AR49" s="68"/>
      <c r="AS49" s="66"/>
      <c r="AT49" s="67"/>
      <c r="AU49" s="67"/>
      <c r="AV49" s="67"/>
      <c r="AW49" s="68"/>
      <c r="AX49" s="116"/>
      <c r="AY49" s="35">
        <v>44</v>
      </c>
      <c r="AZ49" s="43" t="str">
        <f t="shared" si="1"/>
        <v>ริกกี้</v>
      </c>
      <c r="BA49" s="66"/>
      <c r="BB49" s="67"/>
      <c r="BC49" s="67"/>
      <c r="BD49" s="67"/>
      <c r="BE49" s="68"/>
      <c r="BF49" s="66"/>
      <c r="BG49" s="67"/>
      <c r="BH49" s="67"/>
      <c r="BI49" s="67"/>
      <c r="BJ49" s="68"/>
      <c r="BK49" s="66"/>
      <c r="BL49" s="67"/>
      <c r="BM49" s="67"/>
      <c r="BN49" s="67"/>
      <c r="BO49" s="68"/>
      <c r="BP49" s="66"/>
      <c r="BQ49" s="67"/>
      <c r="BR49" s="67"/>
      <c r="BS49" s="67"/>
      <c r="BT49" s="68"/>
      <c r="BU49" s="66"/>
      <c r="BV49" s="67"/>
      <c r="BW49" s="67"/>
      <c r="BX49" s="67"/>
      <c r="BY49" s="68"/>
      <c r="BZ49" s="66"/>
      <c r="CA49" s="67"/>
      <c r="CB49" s="67"/>
      <c r="CC49" s="67"/>
      <c r="CD49" s="68"/>
      <c r="CE49" s="66"/>
      <c r="CF49" s="67"/>
      <c r="CG49" s="67"/>
      <c r="CH49" s="67"/>
      <c r="CI49" s="68"/>
      <c r="CJ49" s="66"/>
      <c r="CK49" s="67"/>
      <c r="CL49" s="67"/>
      <c r="CM49" s="67"/>
      <c r="CN49" s="68"/>
      <c r="CO49" s="66"/>
      <c r="CP49" s="67"/>
      <c r="CQ49" s="67"/>
      <c r="CR49" s="67"/>
      <c r="CS49" s="68"/>
      <c r="CT49" s="66"/>
      <c r="CU49" s="67"/>
      <c r="CV49" s="67"/>
      <c r="CW49" s="67"/>
      <c r="CX49" s="68"/>
      <c r="CY49" s="66"/>
      <c r="CZ49" s="67"/>
      <c r="DA49" s="67"/>
      <c r="DB49" s="67"/>
      <c r="DC49" s="68"/>
      <c r="DD49" s="44">
        <f t="shared" si="0"/>
        <v>0</v>
      </c>
    </row>
    <row r="50" spans="1:108" ht="15" customHeight="1" x14ac:dyDescent="0.55000000000000004">
      <c r="A50" s="35">
        <v>45</v>
      </c>
      <c r="B50" s="42">
        <v>16870</v>
      </c>
      <c r="C50" s="46" t="s">
        <v>342</v>
      </c>
      <c r="D50" s="47" t="s">
        <v>343</v>
      </c>
      <c r="E50" s="66"/>
      <c r="F50" s="67"/>
      <c r="G50" s="67"/>
      <c r="H50" s="67"/>
      <c r="I50" s="68"/>
      <c r="J50" s="66"/>
      <c r="K50" s="67"/>
      <c r="L50" s="67"/>
      <c r="M50" s="67"/>
      <c r="N50" s="68"/>
      <c r="O50" s="66"/>
      <c r="P50" s="67"/>
      <c r="Q50" s="67"/>
      <c r="R50" s="67"/>
      <c r="S50" s="68"/>
      <c r="T50" s="66"/>
      <c r="U50" s="67"/>
      <c r="V50" s="67"/>
      <c r="W50" s="67"/>
      <c r="X50" s="68"/>
      <c r="Y50" s="66"/>
      <c r="Z50" s="67"/>
      <c r="AA50" s="67"/>
      <c r="AB50" s="67"/>
      <c r="AC50" s="68"/>
      <c r="AD50" s="66"/>
      <c r="AE50" s="67"/>
      <c r="AF50" s="67"/>
      <c r="AG50" s="67"/>
      <c r="AH50" s="68"/>
      <c r="AI50" s="66"/>
      <c r="AJ50" s="67"/>
      <c r="AK50" s="67"/>
      <c r="AL50" s="67"/>
      <c r="AM50" s="68"/>
      <c r="AN50" s="66"/>
      <c r="AO50" s="67"/>
      <c r="AP50" s="67"/>
      <c r="AQ50" s="67"/>
      <c r="AR50" s="68"/>
      <c r="AS50" s="66"/>
      <c r="AT50" s="67"/>
      <c r="AU50" s="67"/>
      <c r="AV50" s="67"/>
      <c r="AW50" s="68"/>
      <c r="AX50" s="116"/>
      <c r="AY50" s="35">
        <v>45</v>
      </c>
      <c r="AZ50" s="43" t="str">
        <f t="shared" si="1"/>
        <v>ภัทรภูมิ</v>
      </c>
      <c r="BA50" s="66"/>
      <c r="BB50" s="67"/>
      <c r="BC50" s="67"/>
      <c r="BD50" s="67"/>
      <c r="BE50" s="68"/>
      <c r="BF50" s="66"/>
      <c r="BG50" s="67"/>
      <c r="BH50" s="67"/>
      <c r="BI50" s="67"/>
      <c r="BJ50" s="68"/>
      <c r="BK50" s="66"/>
      <c r="BL50" s="67"/>
      <c r="BM50" s="67"/>
      <c r="BN50" s="67"/>
      <c r="BO50" s="68"/>
      <c r="BP50" s="66"/>
      <c r="BQ50" s="67"/>
      <c r="BR50" s="67"/>
      <c r="BS50" s="67"/>
      <c r="BT50" s="68"/>
      <c r="BU50" s="66"/>
      <c r="BV50" s="67"/>
      <c r="BW50" s="67"/>
      <c r="BX50" s="67"/>
      <c r="BY50" s="68"/>
      <c r="BZ50" s="66"/>
      <c r="CA50" s="67"/>
      <c r="CB50" s="67"/>
      <c r="CC50" s="67"/>
      <c r="CD50" s="68"/>
      <c r="CE50" s="66"/>
      <c r="CF50" s="67"/>
      <c r="CG50" s="67"/>
      <c r="CH50" s="67"/>
      <c r="CI50" s="68"/>
      <c r="CJ50" s="66"/>
      <c r="CK50" s="67"/>
      <c r="CL50" s="67"/>
      <c r="CM50" s="67"/>
      <c r="CN50" s="68"/>
      <c r="CO50" s="66"/>
      <c r="CP50" s="67"/>
      <c r="CQ50" s="67"/>
      <c r="CR50" s="67"/>
      <c r="CS50" s="68"/>
      <c r="CT50" s="66"/>
      <c r="CU50" s="67"/>
      <c r="CV50" s="67"/>
      <c r="CW50" s="67"/>
      <c r="CX50" s="68"/>
      <c r="CY50" s="66"/>
      <c r="CZ50" s="67"/>
      <c r="DA50" s="67"/>
      <c r="DB50" s="67"/>
      <c r="DC50" s="68"/>
      <c r="DD50" s="44">
        <f t="shared" si="0"/>
        <v>0</v>
      </c>
    </row>
    <row r="51" spans="1:108" ht="15" customHeight="1" x14ac:dyDescent="0.55000000000000004">
      <c r="A51" s="35">
        <v>46</v>
      </c>
      <c r="B51" s="42">
        <v>16873</v>
      </c>
      <c r="C51" s="46" t="s">
        <v>344</v>
      </c>
      <c r="D51" s="47" t="s">
        <v>345</v>
      </c>
      <c r="E51" s="66"/>
      <c r="F51" s="67"/>
      <c r="G51" s="67"/>
      <c r="H51" s="67"/>
      <c r="I51" s="68"/>
      <c r="J51" s="66"/>
      <c r="K51" s="67"/>
      <c r="L51" s="67"/>
      <c r="M51" s="67"/>
      <c r="N51" s="68"/>
      <c r="O51" s="66"/>
      <c r="P51" s="67"/>
      <c r="Q51" s="67"/>
      <c r="R51" s="67"/>
      <c r="S51" s="68"/>
      <c r="T51" s="66"/>
      <c r="U51" s="67"/>
      <c r="V51" s="67"/>
      <c r="W51" s="67"/>
      <c r="X51" s="68"/>
      <c r="Y51" s="66"/>
      <c r="Z51" s="67"/>
      <c r="AA51" s="67"/>
      <c r="AB51" s="67"/>
      <c r="AC51" s="68"/>
      <c r="AD51" s="66"/>
      <c r="AE51" s="67"/>
      <c r="AF51" s="67"/>
      <c r="AG51" s="67"/>
      <c r="AH51" s="68"/>
      <c r="AI51" s="66"/>
      <c r="AJ51" s="67"/>
      <c r="AK51" s="67"/>
      <c r="AL51" s="67"/>
      <c r="AM51" s="68"/>
      <c r="AN51" s="66"/>
      <c r="AO51" s="67"/>
      <c r="AP51" s="67"/>
      <c r="AQ51" s="67"/>
      <c r="AR51" s="68"/>
      <c r="AS51" s="66"/>
      <c r="AT51" s="67"/>
      <c r="AU51" s="67"/>
      <c r="AV51" s="67"/>
      <c r="AW51" s="68"/>
      <c r="AX51" s="116"/>
      <c r="AY51" s="35">
        <v>46</v>
      </c>
      <c r="AZ51" s="43" t="str">
        <f t="shared" si="1"/>
        <v>สุวพิชญ์</v>
      </c>
      <c r="BA51" s="66"/>
      <c r="BB51" s="67"/>
      <c r="BC51" s="67"/>
      <c r="BD51" s="67"/>
      <c r="BE51" s="68"/>
      <c r="BF51" s="66"/>
      <c r="BG51" s="67"/>
      <c r="BH51" s="67"/>
      <c r="BI51" s="67"/>
      <c r="BJ51" s="68"/>
      <c r="BK51" s="66"/>
      <c r="BL51" s="67"/>
      <c r="BM51" s="67"/>
      <c r="BN51" s="67"/>
      <c r="BO51" s="68"/>
      <c r="BP51" s="66"/>
      <c r="BQ51" s="67"/>
      <c r="BR51" s="67"/>
      <c r="BS51" s="67"/>
      <c r="BT51" s="68"/>
      <c r="BU51" s="66"/>
      <c r="BV51" s="67"/>
      <c r="BW51" s="67"/>
      <c r="BX51" s="67"/>
      <c r="BY51" s="68"/>
      <c r="BZ51" s="66"/>
      <c r="CA51" s="67"/>
      <c r="CB51" s="67"/>
      <c r="CC51" s="67"/>
      <c r="CD51" s="68"/>
      <c r="CE51" s="66"/>
      <c r="CF51" s="67"/>
      <c r="CG51" s="67"/>
      <c r="CH51" s="67"/>
      <c r="CI51" s="68"/>
      <c r="CJ51" s="66"/>
      <c r="CK51" s="67"/>
      <c r="CL51" s="67"/>
      <c r="CM51" s="67"/>
      <c r="CN51" s="68"/>
      <c r="CO51" s="66"/>
      <c r="CP51" s="67"/>
      <c r="CQ51" s="67"/>
      <c r="CR51" s="67"/>
      <c r="CS51" s="68"/>
      <c r="CT51" s="66"/>
      <c r="CU51" s="67"/>
      <c r="CV51" s="67"/>
      <c r="CW51" s="67"/>
      <c r="CX51" s="68"/>
      <c r="CY51" s="66"/>
      <c r="CZ51" s="67"/>
      <c r="DA51" s="67"/>
      <c r="DB51" s="67"/>
      <c r="DC51" s="68"/>
      <c r="DD51" s="44">
        <f t="shared" si="0"/>
        <v>0</v>
      </c>
    </row>
    <row r="52" spans="1:108" ht="15" customHeight="1" x14ac:dyDescent="0.55000000000000004">
      <c r="A52" s="35">
        <v>47</v>
      </c>
      <c r="B52" s="42">
        <v>16881</v>
      </c>
      <c r="C52" s="46" t="s">
        <v>346</v>
      </c>
      <c r="D52" s="47" t="s">
        <v>347</v>
      </c>
      <c r="E52" s="66"/>
      <c r="F52" s="67"/>
      <c r="G52" s="67"/>
      <c r="H52" s="67"/>
      <c r="I52" s="68"/>
      <c r="J52" s="66"/>
      <c r="K52" s="67"/>
      <c r="L52" s="67"/>
      <c r="M52" s="67"/>
      <c r="N52" s="68"/>
      <c r="O52" s="66"/>
      <c r="P52" s="67"/>
      <c r="Q52" s="67"/>
      <c r="R52" s="67"/>
      <c r="S52" s="68"/>
      <c r="T52" s="66"/>
      <c r="U52" s="67"/>
      <c r="V52" s="67"/>
      <c r="W52" s="67"/>
      <c r="X52" s="68"/>
      <c r="Y52" s="66"/>
      <c r="Z52" s="67"/>
      <c r="AA52" s="67"/>
      <c r="AB52" s="67"/>
      <c r="AC52" s="68"/>
      <c r="AD52" s="66"/>
      <c r="AE52" s="67"/>
      <c r="AF52" s="67"/>
      <c r="AG52" s="67"/>
      <c r="AH52" s="68"/>
      <c r="AI52" s="66"/>
      <c r="AJ52" s="67"/>
      <c r="AK52" s="67"/>
      <c r="AL52" s="67"/>
      <c r="AM52" s="68"/>
      <c r="AN52" s="66"/>
      <c r="AO52" s="67"/>
      <c r="AP52" s="67"/>
      <c r="AQ52" s="67"/>
      <c r="AR52" s="68"/>
      <c r="AS52" s="66"/>
      <c r="AT52" s="67"/>
      <c r="AU52" s="67"/>
      <c r="AV52" s="67"/>
      <c r="AW52" s="68"/>
      <c r="AX52" s="116"/>
      <c r="AY52" s="35">
        <v>47</v>
      </c>
      <c r="AZ52" s="43" t="str">
        <f t="shared" si="1"/>
        <v>รุจิภาส</v>
      </c>
      <c r="BA52" s="66"/>
      <c r="BB52" s="67"/>
      <c r="BC52" s="67"/>
      <c r="BD52" s="67"/>
      <c r="BE52" s="68"/>
      <c r="BF52" s="66"/>
      <c r="BG52" s="67"/>
      <c r="BH52" s="67"/>
      <c r="BI52" s="67"/>
      <c r="BJ52" s="68"/>
      <c r="BK52" s="66"/>
      <c r="BL52" s="67"/>
      <c r="BM52" s="67"/>
      <c r="BN52" s="67"/>
      <c r="BO52" s="68"/>
      <c r="BP52" s="66"/>
      <c r="BQ52" s="67"/>
      <c r="BR52" s="67"/>
      <c r="BS52" s="67"/>
      <c r="BT52" s="68"/>
      <c r="BU52" s="66"/>
      <c r="BV52" s="67"/>
      <c r="BW52" s="67"/>
      <c r="BX52" s="67"/>
      <c r="BY52" s="68"/>
      <c r="BZ52" s="66"/>
      <c r="CA52" s="67"/>
      <c r="CB52" s="67"/>
      <c r="CC52" s="67"/>
      <c r="CD52" s="68"/>
      <c r="CE52" s="66"/>
      <c r="CF52" s="67"/>
      <c r="CG52" s="67"/>
      <c r="CH52" s="67"/>
      <c r="CI52" s="68"/>
      <c r="CJ52" s="66"/>
      <c r="CK52" s="67"/>
      <c r="CL52" s="67"/>
      <c r="CM52" s="67"/>
      <c r="CN52" s="68"/>
      <c r="CO52" s="66"/>
      <c r="CP52" s="67"/>
      <c r="CQ52" s="67"/>
      <c r="CR52" s="67"/>
      <c r="CS52" s="68"/>
      <c r="CT52" s="66"/>
      <c r="CU52" s="67"/>
      <c r="CV52" s="67"/>
      <c r="CW52" s="67"/>
      <c r="CX52" s="68"/>
      <c r="CY52" s="66"/>
      <c r="CZ52" s="67"/>
      <c r="DA52" s="67"/>
      <c r="DB52" s="67"/>
      <c r="DC52" s="68"/>
      <c r="DD52" s="44">
        <f t="shared" si="0"/>
        <v>0</v>
      </c>
    </row>
    <row r="53" spans="1:108" ht="15" customHeight="1" x14ac:dyDescent="0.55000000000000004">
      <c r="A53" s="35">
        <v>48</v>
      </c>
      <c r="B53" s="42" t="s">
        <v>348</v>
      </c>
      <c r="C53" s="46" t="s">
        <v>349</v>
      </c>
      <c r="D53" s="47" t="s">
        <v>350</v>
      </c>
      <c r="E53" s="66"/>
      <c r="F53" s="67"/>
      <c r="G53" s="67"/>
      <c r="H53" s="67"/>
      <c r="I53" s="68"/>
      <c r="J53" s="66"/>
      <c r="K53" s="67"/>
      <c r="L53" s="67"/>
      <c r="M53" s="67"/>
      <c r="N53" s="68"/>
      <c r="O53" s="66"/>
      <c r="P53" s="67"/>
      <c r="Q53" s="67"/>
      <c r="R53" s="67"/>
      <c r="S53" s="68"/>
      <c r="T53" s="66"/>
      <c r="U53" s="67"/>
      <c r="V53" s="67"/>
      <c r="W53" s="67"/>
      <c r="X53" s="68"/>
      <c r="Y53" s="66"/>
      <c r="Z53" s="67"/>
      <c r="AA53" s="67"/>
      <c r="AB53" s="67"/>
      <c r="AC53" s="68"/>
      <c r="AD53" s="66"/>
      <c r="AE53" s="67"/>
      <c r="AF53" s="67"/>
      <c r="AG53" s="67"/>
      <c r="AH53" s="68"/>
      <c r="AI53" s="66"/>
      <c r="AJ53" s="67"/>
      <c r="AK53" s="67"/>
      <c r="AL53" s="67"/>
      <c r="AM53" s="68"/>
      <c r="AN53" s="66"/>
      <c r="AO53" s="67"/>
      <c r="AP53" s="67"/>
      <c r="AQ53" s="67"/>
      <c r="AR53" s="68"/>
      <c r="AS53" s="66"/>
      <c r="AT53" s="67"/>
      <c r="AU53" s="67"/>
      <c r="AV53" s="67"/>
      <c r="AW53" s="68"/>
      <c r="AX53" s="116"/>
      <c r="AY53" s="35">
        <v>48</v>
      </c>
      <c r="AZ53" s="43" t="str">
        <f t="shared" si="1"/>
        <v>แทนคุณ</v>
      </c>
      <c r="BA53" s="66"/>
      <c r="BB53" s="67"/>
      <c r="BC53" s="67"/>
      <c r="BD53" s="67"/>
      <c r="BE53" s="68"/>
      <c r="BF53" s="66"/>
      <c r="BG53" s="67"/>
      <c r="BH53" s="67"/>
      <c r="BI53" s="67"/>
      <c r="BJ53" s="68"/>
      <c r="BK53" s="66"/>
      <c r="BL53" s="67"/>
      <c r="BM53" s="67"/>
      <c r="BN53" s="67"/>
      <c r="BO53" s="68"/>
      <c r="BP53" s="66"/>
      <c r="BQ53" s="67"/>
      <c r="BR53" s="67"/>
      <c r="BS53" s="67"/>
      <c r="BT53" s="68"/>
      <c r="BU53" s="66"/>
      <c r="BV53" s="67"/>
      <c r="BW53" s="67"/>
      <c r="BX53" s="67"/>
      <c r="BY53" s="68"/>
      <c r="BZ53" s="66"/>
      <c r="CA53" s="67"/>
      <c r="CB53" s="67"/>
      <c r="CC53" s="67"/>
      <c r="CD53" s="68"/>
      <c r="CE53" s="66"/>
      <c r="CF53" s="67"/>
      <c r="CG53" s="67"/>
      <c r="CH53" s="67"/>
      <c r="CI53" s="68"/>
      <c r="CJ53" s="66"/>
      <c r="CK53" s="67"/>
      <c r="CL53" s="67"/>
      <c r="CM53" s="67"/>
      <c r="CN53" s="68"/>
      <c r="CO53" s="66"/>
      <c r="CP53" s="67"/>
      <c r="CQ53" s="67"/>
      <c r="CR53" s="67"/>
      <c r="CS53" s="68"/>
      <c r="CT53" s="66"/>
      <c r="CU53" s="67"/>
      <c r="CV53" s="67"/>
      <c r="CW53" s="67"/>
      <c r="CX53" s="68"/>
      <c r="CY53" s="66"/>
      <c r="CZ53" s="67"/>
      <c r="DA53" s="67"/>
      <c r="DB53" s="67"/>
      <c r="DC53" s="68"/>
      <c r="DD53" s="44">
        <f t="shared" si="0"/>
        <v>0</v>
      </c>
    </row>
    <row r="54" spans="1:108" ht="15" customHeight="1" x14ac:dyDescent="0.55000000000000004">
      <c r="A54" s="35">
        <v>49</v>
      </c>
      <c r="B54" s="42">
        <v>16939</v>
      </c>
      <c r="C54" s="46" t="s">
        <v>214</v>
      </c>
      <c r="D54" s="47" t="s">
        <v>351</v>
      </c>
      <c r="E54" s="66"/>
      <c r="F54" s="67"/>
      <c r="G54" s="67"/>
      <c r="H54" s="67"/>
      <c r="I54" s="68"/>
      <c r="J54" s="66"/>
      <c r="K54" s="67"/>
      <c r="L54" s="67"/>
      <c r="M54" s="67"/>
      <c r="N54" s="68"/>
      <c r="O54" s="66"/>
      <c r="P54" s="67"/>
      <c r="Q54" s="67"/>
      <c r="R54" s="67"/>
      <c r="S54" s="68"/>
      <c r="T54" s="66"/>
      <c r="U54" s="67"/>
      <c r="V54" s="67"/>
      <c r="W54" s="67"/>
      <c r="X54" s="68"/>
      <c r="Y54" s="66"/>
      <c r="Z54" s="67"/>
      <c r="AA54" s="67"/>
      <c r="AB54" s="67"/>
      <c r="AC54" s="68"/>
      <c r="AD54" s="66"/>
      <c r="AE54" s="67"/>
      <c r="AF54" s="67"/>
      <c r="AG54" s="67"/>
      <c r="AH54" s="68"/>
      <c r="AI54" s="66"/>
      <c r="AJ54" s="67"/>
      <c r="AK54" s="67"/>
      <c r="AL54" s="67"/>
      <c r="AM54" s="68"/>
      <c r="AN54" s="66"/>
      <c r="AO54" s="67"/>
      <c r="AP54" s="67"/>
      <c r="AQ54" s="67"/>
      <c r="AR54" s="68"/>
      <c r="AS54" s="66"/>
      <c r="AT54" s="67"/>
      <c r="AU54" s="67"/>
      <c r="AV54" s="67"/>
      <c r="AW54" s="68"/>
      <c r="AX54" s="116"/>
      <c r="AY54" s="35">
        <v>49</v>
      </c>
      <c r="AZ54" s="43" t="str">
        <f t="shared" si="1"/>
        <v>ภาคิน</v>
      </c>
      <c r="BA54" s="66"/>
      <c r="BB54" s="67"/>
      <c r="BC54" s="67"/>
      <c r="BD54" s="67"/>
      <c r="BE54" s="68"/>
      <c r="BF54" s="66"/>
      <c r="BG54" s="67"/>
      <c r="BH54" s="67"/>
      <c r="BI54" s="67"/>
      <c r="BJ54" s="68"/>
      <c r="BK54" s="66"/>
      <c r="BL54" s="67"/>
      <c r="BM54" s="67"/>
      <c r="BN54" s="67"/>
      <c r="BO54" s="68"/>
      <c r="BP54" s="66"/>
      <c r="BQ54" s="67"/>
      <c r="BR54" s="67"/>
      <c r="BS54" s="67"/>
      <c r="BT54" s="68"/>
      <c r="BU54" s="66"/>
      <c r="BV54" s="67"/>
      <c r="BW54" s="67"/>
      <c r="BX54" s="67"/>
      <c r="BY54" s="68"/>
      <c r="BZ54" s="66"/>
      <c r="CA54" s="67"/>
      <c r="CB54" s="67"/>
      <c r="CC54" s="67"/>
      <c r="CD54" s="68"/>
      <c r="CE54" s="66"/>
      <c r="CF54" s="67"/>
      <c r="CG54" s="67"/>
      <c r="CH54" s="67"/>
      <c r="CI54" s="68"/>
      <c r="CJ54" s="66"/>
      <c r="CK54" s="67"/>
      <c r="CL54" s="67"/>
      <c r="CM54" s="67"/>
      <c r="CN54" s="68"/>
      <c r="CO54" s="66"/>
      <c r="CP54" s="67"/>
      <c r="CQ54" s="67"/>
      <c r="CR54" s="67"/>
      <c r="CS54" s="68"/>
      <c r="CT54" s="66"/>
      <c r="CU54" s="67"/>
      <c r="CV54" s="67"/>
      <c r="CW54" s="67"/>
      <c r="CX54" s="68"/>
      <c r="CY54" s="66"/>
      <c r="CZ54" s="67"/>
      <c r="DA54" s="67"/>
      <c r="DB54" s="67"/>
      <c r="DC54" s="68"/>
      <c r="DD54" s="44">
        <f t="shared" si="0"/>
        <v>0</v>
      </c>
    </row>
    <row r="55" spans="1:108" ht="15" customHeight="1" x14ac:dyDescent="0.55000000000000004">
      <c r="A55" s="35">
        <v>50</v>
      </c>
      <c r="B55" s="42">
        <v>17193</v>
      </c>
      <c r="C55" s="46" t="s">
        <v>352</v>
      </c>
      <c r="D55" s="47" t="s">
        <v>353</v>
      </c>
      <c r="E55" s="66"/>
      <c r="F55" s="67"/>
      <c r="G55" s="67"/>
      <c r="H55" s="67"/>
      <c r="I55" s="68"/>
      <c r="J55" s="66"/>
      <c r="K55" s="67"/>
      <c r="L55" s="67"/>
      <c r="M55" s="67"/>
      <c r="N55" s="68"/>
      <c r="O55" s="66"/>
      <c r="P55" s="67"/>
      <c r="Q55" s="67"/>
      <c r="R55" s="67"/>
      <c r="S55" s="68"/>
      <c r="T55" s="66"/>
      <c r="U55" s="67"/>
      <c r="V55" s="67"/>
      <c r="W55" s="67"/>
      <c r="X55" s="68"/>
      <c r="Y55" s="66"/>
      <c r="Z55" s="67"/>
      <c r="AA55" s="67"/>
      <c r="AB55" s="67"/>
      <c r="AC55" s="68"/>
      <c r="AD55" s="66"/>
      <c r="AE55" s="67"/>
      <c r="AF55" s="67"/>
      <c r="AG55" s="67"/>
      <c r="AH55" s="68"/>
      <c r="AI55" s="66"/>
      <c r="AJ55" s="67"/>
      <c r="AK55" s="67"/>
      <c r="AL55" s="67"/>
      <c r="AM55" s="68"/>
      <c r="AN55" s="66"/>
      <c r="AO55" s="67"/>
      <c r="AP55" s="67"/>
      <c r="AQ55" s="67"/>
      <c r="AR55" s="68"/>
      <c r="AS55" s="66"/>
      <c r="AT55" s="67"/>
      <c r="AU55" s="67"/>
      <c r="AV55" s="67"/>
      <c r="AW55" s="68"/>
      <c r="AX55" s="116"/>
      <c r="AY55" s="35">
        <v>50</v>
      </c>
      <c r="AZ55" s="43" t="str">
        <f t="shared" si="1"/>
        <v>สรวิชญ์</v>
      </c>
      <c r="BA55" s="66"/>
      <c r="BB55" s="67"/>
      <c r="BC55" s="67"/>
      <c r="BD55" s="67"/>
      <c r="BE55" s="68"/>
      <c r="BF55" s="66"/>
      <c r="BG55" s="67"/>
      <c r="BH55" s="67"/>
      <c r="BI55" s="67"/>
      <c r="BJ55" s="68"/>
      <c r="BK55" s="66"/>
      <c r="BL55" s="67"/>
      <c r="BM55" s="67"/>
      <c r="BN55" s="67"/>
      <c r="BO55" s="68"/>
      <c r="BP55" s="66"/>
      <c r="BQ55" s="67"/>
      <c r="BR55" s="67"/>
      <c r="BS55" s="67"/>
      <c r="BT55" s="68"/>
      <c r="BU55" s="66"/>
      <c r="BV55" s="67"/>
      <c r="BW55" s="67"/>
      <c r="BX55" s="67"/>
      <c r="BY55" s="68"/>
      <c r="BZ55" s="66"/>
      <c r="CA55" s="67"/>
      <c r="CB55" s="67"/>
      <c r="CC55" s="67"/>
      <c r="CD55" s="68"/>
      <c r="CE55" s="66"/>
      <c r="CF55" s="67"/>
      <c r="CG55" s="67"/>
      <c r="CH55" s="67"/>
      <c r="CI55" s="68"/>
      <c r="CJ55" s="66"/>
      <c r="CK55" s="67"/>
      <c r="CL55" s="67"/>
      <c r="CM55" s="67"/>
      <c r="CN55" s="68"/>
      <c r="CO55" s="66"/>
      <c r="CP55" s="67"/>
      <c r="CQ55" s="67"/>
      <c r="CR55" s="67"/>
      <c r="CS55" s="68"/>
      <c r="CT55" s="66"/>
      <c r="CU55" s="67"/>
      <c r="CV55" s="67"/>
      <c r="CW55" s="67"/>
      <c r="CX55" s="68"/>
      <c r="CY55" s="66"/>
      <c r="CZ55" s="67"/>
      <c r="DA55" s="67"/>
      <c r="DB55" s="67"/>
      <c r="DC55" s="68"/>
      <c r="DD55" s="44">
        <f t="shared" si="0"/>
        <v>0</v>
      </c>
    </row>
    <row r="56" spans="1:108" ht="15" customHeight="1" x14ac:dyDescent="0.55000000000000004">
      <c r="A56" s="35">
        <v>51</v>
      </c>
      <c r="B56" s="42">
        <v>17274</v>
      </c>
      <c r="C56" s="46" t="s">
        <v>213</v>
      </c>
      <c r="D56" s="47" t="s">
        <v>354</v>
      </c>
      <c r="E56" s="66"/>
      <c r="F56" s="67"/>
      <c r="G56" s="67"/>
      <c r="H56" s="67"/>
      <c r="I56" s="68"/>
      <c r="J56" s="66"/>
      <c r="K56" s="67"/>
      <c r="L56" s="67"/>
      <c r="M56" s="67"/>
      <c r="N56" s="68"/>
      <c r="O56" s="66"/>
      <c r="P56" s="67"/>
      <c r="Q56" s="67"/>
      <c r="R56" s="67"/>
      <c r="S56" s="68"/>
      <c r="T56" s="66"/>
      <c r="U56" s="67"/>
      <c r="V56" s="67"/>
      <c r="W56" s="67"/>
      <c r="X56" s="68"/>
      <c r="Y56" s="66"/>
      <c r="Z56" s="67"/>
      <c r="AA56" s="67"/>
      <c r="AB56" s="67"/>
      <c r="AC56" s="68"/>
      <c r="AD56" s="66"/>
      <c r="AE56" s="67"/>
      <c r="AF56" s="67"/>
      <c r="AG56" s="67"/>
      <c r="AH56" s="68"/>
      <c r="AI56" s="66"/>
      <c r="AJ56" s="67"/>
      <c r="AK56" s="67"/>
      <c r="AL56" s="67"/>
      <c r="AM56" s="68"/>
      <c r="AN56" s="66"/>
      <c r="AO56" s="67"/>
      <c r="AP56" s="67"/>
      <c r="AQ56" s="67"/>
      <c r="AR56" s="68"/>
      <c r="AS56" s="66"/>
      <c r="AT56" s="67"/>
      <c r="AU56" s="67"/>
      <c r="AV56" s="67"/>
      <c r="AW56" s="68"/>
      <c r="AX56" s="116"/>
      <c r="AY56" s="35">
        <v>51</v>
      </c>
      <c r="AZ56" s="43" t="str">
        <f t="shared" si="1"/>
        <v>ปัณณธร</v>
      </c>
      <c r="BA56" s="66"/>
      <c r="BB56" s="67"/>
      <c r="BC56" s="67"/>
      <c r="BD56" s="67"/>
      <c r="BE56" s="68"/>
      <c r="BF56" s="66"/>
      <c r="BG56" s="67"/>
      <c r="BH56" s="67"/>
      <c r="BI56" s="67"/>
      <c r="BJ56" s="68"/>
      <c r="BK56" s="66"/>
      <c r="BL56" s="67"/>
      <c r="BM56" s="67"/>
      <c r="BN56" s="67"/>
      <c r="BO56" s="68"/>
      <c r="BP56" s="66"/>
      <c r="BQ56" s="67"/>
      <c r="BR56" s="67"/>
      <c r="BS56" s="67"/>
      <c r="BT56" s="68"/>
      <c r="BU56" s="66"/>
      <c r="BV56" s="67"/>
      <c r="BW56" s="67"/>
      <c r="BX56" s="67"/>
      <c r="BY56" s="68"/>
      <c r="BZ56" s="66"/>
      <c r="CA56" s="67"/>
      <c r="CB56" s="67"/>
      <c r="CC56" s="67"/>
      <c r="CD56" s="68"/>
      <c r="CE56" s="66"/>
      <c r="CF56" s="67"/>
      <c r="CG56" s="67"/>
      <c r="CH56" s="67"/>
      <c r="CI56" s="68"/>
      <c r="CJ56" s="66"/>
      <c r="CK56" s="67"/>
      <c r="CL56" s="67"/>
      <c r="CM56" s="67"/>
      <c r="CN56" s="68"/>
      <c r="CO56" s="66"/>
      <c r="CP56" s="67"/>
      <c r="CQ56" s="67"/>
      <c r="CR56" s="67"/>
      <c r="CS56" s="68"/>
      <c r="CT56" s="66"/>
      <c r="CU56" s="67"/>
      <c r="CV56" s="67"/>
      <c r="CW56" s="67"/>
      <c r="CX56" s="68"/>
      <c r="CY56" s="66"/>
      <c r="CZ56" s="67"/>
      <c r="DA56" s="67"/>
      <c r="DB56" s="67"/>
      <c r="DC56" s="68"/>
      <c r="DD56" s="44">
        <f t="shared" si="0"/>
        <v>0</v>
      </c>
    </row>
    <row r="57" spans="1:108" ht="15" customHeight="1" x14ac:dyDescent="0.55000000000000004">
      <c r="A57" s="35">
        <v>52</v>
      </c>
      <c r="B57" s="42"/>
      <c r="C57" s="46"/>
      <c r="D57" s="47"/>
      <c r="E57" s="66"/>
      <c r="F57" s="67"/>
      <c r="G57" s="67"/>
      <c r="H57" s="67"/>
      <c r="I57" s="68"/>
      <c r="J57" s="66"/>
      <c r="K57" s="67"/>
      <c r="L57" s="67"/>
      <c r="M57" s="67"/>
      <c r="N57" s="68"/>
      <c r="O57" s="66"/>
      <c r="P57" s="67"/>
      <c r="Q57" s="67"/>
      <c r="R57" s="67"/>
      <c r="S57" s="68"/>
      <c r="T57" s="66"/>
      <c r="U57" s="67"/>
      <c r="V57" s="67"/>
      <c r="W57" s="67"/>
      <c r="X57" s="68"/>
      <c r="Y57" s="66"/>
      <c r="Z57" s="67"/>
      <c r="AA57" s="67"/>
      <c r="AB57" s="67"/>
      <c r="AC57" s="68"/>
      <c r="AD57" s="66"/>
      <c r="AE57" s="67"/>
      <c r="AF57" s="67"/>
      <c r="AG57" s="67"/>
      <c r="AH57" s="68"/>
      <c r="AI57" s="66"/>
      <c r="AJ57" s="67"/>
      <c r="AK57" s="67"/>
      <c r="AL57" s="67"/>
      <c r="AM57" s="68"/>
      <c r="AN57" s="66"/>
      <c r="AO57" s="67"/>
      <c r="AP57" s="67"/>
      <c r="AQ57" s="67"/>
      <c r="AR57" s="68"/>
      <c r="AS57" s="66"/>
      <c r="AT57" s="67"/>
      <c r="AU57" s="67"/>
      <c r="AV57" s="67"/>
      <c r="AW57" s="68"/>
      <c r="AX57" s="116"/>
      <c r="AY57" s="35">
        <v>52</v>
      </c>
      <c r="AZ57" s="43" t="str">
        <f t="shared" si="1"/>
        <v/>
      </c>
      <c r="BA57" s="66"/>
      <c r="BB57" s="67"/>
      <c r="BC57" s="67"/>
      <c r="BD57" s="67"/>
      <c r="BE57" s="68"/>
      <c r="BF57" s="66"/>
      <c r="BG57" s="67"/>
      <c r="BH57" s="67"/>
      <c r="BI57" s="67"/>
      <c r="BJ57" s="68"/>
      <c r="BK57" s="66"/>
      <c r="BL57" s="67"/>
      <c r="BM57" s="67"/>
      <c r="BN57" s="67"/>
      <c r="BO57" s="68"/>
      <c r="BP57" s="66"/>
      <c r="BQ57" s="67"/>
      <c r="BR57" s="67"/>
      <c r="BS57" s="67"/>
      <c r="BT57" s="68"/>
      <c r="BU57" s="66"/>
      <c r="BV57" s="67"/>
      <c r="BW57" s="67"/>
      <c r="BX57" s="67"/>
      <c r="BY57" s="68"/>
      <c r="BZ57" s="66"/>
      <c r="CA57" s="67"/>
      <c r="CB57" s="67"/>
      <c r="CC57" s="67"/>
      <c r="CD57" s="68"/>
      <c r="CE57" s="66"/>
      <c r="CF57" s="67"/>
      <c r="CG57" s="67"/>
      <c r="CH57" s="67"/>
      <c r="CI57" s="68"/>
      <c r="CJ57" s="66"/>
      <c r="CK57" s="67"/>
      <c r="CL57" s="67"/>
      <c r="CM57" s="67"/>
      <c r="CN57" s="68"/>
      <c r="CO57" s="66"/>
      <c r="CP57" s="67"/>
      <c r="CQ57" s="67"/>
      <c r="CR57" s="67"/>
      <c r="CS57" s="68"/>
      <c r="CT57" s="66"/>
      <c r="CU57" s="67"/>
      <c r="CV57" s="67"/>
      <c r="CW57" s="67"/>
      <c r="CX57" s="68"/>
      <c r="CY57" s="66"/>
      <c r="CZ57" s="67"/>
      <c r="DA57" s="67"/>
      <c r="DB57" s="67"/>
      <c r="DC57" s="68"/>
      <c r="DD57" s="44" t="str">
        <f t="shared" si="0"/>
        <v/>
      </c>
    </row>
    <row r="58" spans="1:108" ht="15" customHeight="1" x14ac:dyDescent="0.55000000000000004">
      <c r="A58" s="35">
        <v>53</v>
      </c>
      <c r="B58" s="42"/>
      <c r="C58" s="46"/>
      <c r="D58" s="47"/>
      <c r="E58" s="66"/>
      <c r="F58" s="67"/>
      <c r="G58" s="67"/>
      <c r="H58" s="67"/>
      <c r="I58" s="68"/>
      <c r="J58" s="66"/>
      <c r="K58" s="67"/>
      <c r="L58" s="67"/>
      <c r="M58" s="67"/>
      <c r="N58" s="68"/>
      <c r="O58" s="66"/>
      <c r="P58" s="67"/>
      <c r="Q58" s="67"/>
      <c r="R58" s="67"/>
      <c r="S58" s="68"/>
      <c r="T58" s="66"/>
      <c r="U58" s="67"/>
      <c r="V58" s="67"/>
      <c r="W58" s="67"/>
      <c r="X58" s="68"/>
      <c r="Y58" s="66"/>
      <c r="Z58" s="67"/>
      <c r="AA58" s="67"/>
      <c r="AB58" s="67"/>
      <c r="AC58" s="68"/>
      <c r="AD58" s="66"/>
      <c r="AE58" s="67"/>
      <c r="AF58" s="67"/>
      <c r="AG58" s="67"/>
      <c r="AH58" s="68"/>
      <c r="AI58" s="66"/>
      <c r="AJ58" s="67"/>
      <c r="AK58" s="67"/>
      <c r="AL58" s="67"/>
      <c r="AM58" s="68"/>
      <c r="AN58" s="66"/>
      <c r="AO58" s="67"/>
      <c r="AP58" s="67"/>
      <c r="AQ58" s="67"/>
      <c r="AR58" s="68"/>
      <c r="AS58" s="66"/>
      <c r="AT58" s="67"/>
      <c r="AU58" s="67"/>
      <c r="AV58" s="67"/>
      <c r="AW58" s="68"/>
      <c r="AX58" s="116"/>
      <c r="AY58" s="35">
        <v>53</v>
      </c>
      <c r="AZ58" s="43" t="str">
        <f t="shared" si="1"/>
        <v/>
      </c>
      <c r="BA58" s="66"/>
      <c r="BB58" s="67"/>
      <c r="BC58" s="67"/>
      <c r="BD58" s="67"/>
      <c r="BE58" s="68"/>
      <c r="BF58" s="66"/>
      <c r="BG58" s="67"/>
      <c r="BH58" s="67"/>
      <c r="BI58" s="67"/>
      <c r="BJ58" s="68"/>
      <c r="BK58" s="66"/>
      <c r="BL58" s="67"/>
      <c r="BM58" s="67"/>
      <c r="BN58" s="67"/>
      <c r="BO58" s="68"/>
      <c r="BP58" s="66"/>
      <c r="BQ58" s="67"/>
      <c r="BR58" s="67"/>
      <c r="BS58" s="67"/>
      <c r="BT58" s="68"/>
      <c r="BU58" s="66"/>
      <c r="BV58" s="67"/>
      <c r="BW58" s="67"/>
      <c r="BX58" s="67"/>
      <c r="BY58" s="68"/>
      <c r="BZ58" s="66"/>
      <c r="CA58" s="67"/>
      <c r="CB58" s="67"/>
      <c r="CC58" s="67"/>
      <c r="CD58" s="68"/>
      <c r="CE58" s="66"/>
      <c r="CF58" s="67"/>
      <c r="CG58" s="67"/>
      <c r="CH58" s="67"/>
      <c r="CI58" s="68"/>
      <c r="CJ58" s="66"/>
      <c r="CK58" s="67"/>
      <c r="CL58" s="67"/>
      <c r="CM58" s="67"/>
      <c r="CN58" s="68"/>
      <c r="CO58" s="66"/>
      <c r="CP58" s="67"/>
      <c r="CQ58" s="67"/>
      <c r="CR58" s="67"/>
      <c r="CS58" s="68"/>
      <c r="CT58" s="66"/>
      <c r="CU58" s="67"/>
      <c r="CV58" s="67"/>
      <c r="CW58" s="67"/>
      <c r="CX58" s="68"/>
      <c r="CY58" s="66"/>
      <c r="CZ58" s="67"/>
      <c r="DA58" s="67"/>
      <c r="DB58" s="67"/>
      <c r="DC58" s="68"/>
      <c r="DD58" s="44" t="str">
        <f t="shared" si="0"/>
        <v/>
      </c>
    </row>
    <row r="59" spans="1:108" ht="15" customHeight="1" x14ac:dyDescent="0.55000000000000004">
      <c r="A59" s="35">
        <v>54</v>
      </c>
      <c r="B59" s="42"/>
      <c r="C59" s="46"/>
      <c r="D59" s="47"/>
      <c r="E59" s="66"/>
      <c r="F59" s="67"/>
      <c r="G59" s="67"/>
      <c r="H59" s="67"/>
      <c r="I59" s="68"/>
      <c r="J59" s="66"/>
      <c r="K59" s="67"/>
      <c r="L59" s="67"/>
      <c r="M59" s="67"/>
      <c r="N59" s="68"/>
      <c r="O59" s="66"/>
      <c r="P59" s="67"/>
      <c r="Q59" s="67"/>
      <c r="R59" s="67"/>
      <c r="S59" s="68"/>
      <c r="T59" s="66"/>
      <c r="U59" s="67"/>
      <c r="V59" s="67"/>
      <c r="W59" s="67"/>
      <c r="X59" s="68"/>
      <c r="Y59" s="66"/>
      <c r="Z59" s="67"/>
      <c r="AA59" s="67"/>
      <c r="AB59" s="67"/>
      <c r="AC59" s="68"/>
      <c r="AD59" s="66"/>
      <c r="AE59" s="67"/>
      <c r="AF59" s="67"/>
      <c r="AG59" s="67"/>
      <c r="AH59" s="68"/>
      <c r="AI59" s="66"/>
      <c r="AJ59" s="67"/>
      <c r="AK59" s="67"/>
      <c r="AL59" s="67"/>
      <c r="AM59" s="68"/>
      <c r="AN59" s="66"/>
      <c r="AO59" s="67"/>
      <c r="AP59" s="67"/>
      <c r="AQ59" s="67"/>
      <c r="AR59" s="68"/>
      <c r="AS59" s="66"/>
      <c r="AT59" s="67"/>
      <c r="AU59" s="67"/>
      <c r="AV59" s="67"/>
      <c r="AW59" s="68"/>
      <c r="AX59" s="116"/>
      <c r="AY59" s="35">
        <v>54</v>
      </c>
      <c r="AZ59" s="43" t="str">
        <f t="shared" si="1"/>
        <v/>
      </c>
      <c r="BA59" s="66"/>
      <c r="BB59" s="67"/>
      <c r="BC59" s="67"/>
      <c r="BD59" s="67"/>
      <c r="BE59" s="68"/>
      <c r="BF59" s="66"/>
      <c r="BG59" s="67"/>
      <c r="BH59" s="67"/>
      <c r="BI59" s="67"/>
      <c r="BJ59" s="68"/>
      <c r="BK59" s="66"/>
      <c r="BL59" s="67"/>
      <c r="BM59" s="67"/>
      <c r="BN59" s="67"/>
      <c r="BO59" s="68"/>
      <c r="BP59" s="66"/>
      <c r="BQ59" s="67"/>
      <c r="BR59" s="67"/>
      <c r="BS59" s="67"/>
      <c r="BT59" s="68"/>
      <c r="BU59" s="66"/>
      <c r="BV59" s="67"/>
      <c r="BW59" s="67"/>
      <c r="BX59" s="67"/>
      <c r="BY59" s="68"/>
      <c r="BZ59" s="66"/>
      <c r="CA59" s="67"/>
      <c r="CB59" s="67"/>
      <c r="CC59" s="67"/>
      <c r="CD59" s="68"/>
      <c r="CE59" s="66"/>
      <c r="CF59" s="67"/>
      <c r="CG59" s="67"/>
      <c r="CH59" s="67"/>
      <c r="CI59" s="68"/>
      <c r="CJ59" s="66"/>
      <c r="CK59" s="67"/>
      <c r="CL59" s="67"/>
      <c r="CM59" s="67"/>
      <c r="CN59" s="68"/>
      <c r="CO59" s="66"/>
      <c r="CP59" s="67"/>
      <c r="CQ59" s="67"/>
      <c r="CR59" s="67"/>
      <c r="CS59" s="68"/>
      <c r="CT59" s="66"/>
      <c r="CU59" s="67"/>
      <c r="CV59" s="67"/>
      <c r="CW59" s="67"/>
      <c r="CX59" s="68"/>
      <c r="CY59" s="66"/>
      <c r="CZ59" s="67"/>
      <c r="DA59" s="67"/>
      <c r="DB59" s="67"/>
      <c r="DC59" s="68"/>
      <c r="DD59" s="44" t="str">
        <f t="shared" si="0"/>
        <v/>
      </c>
    </row>
    <row r="60" spans="1:108" ht="15" customHeight="1" x14ac:dyDescent="0.55000000000000004">
      <c r="A60" s="35">
        <v>55</v>
      </c>
      <c r="B60" s="42"/>
      <c r="C60" s="46"/>
      <c r="D60" s="47"/>
      <c r="E60" s="66"/>
      <c r="F60" s="67"/>
      <c r="G60" s="67"/>
      <c r="H60" s="67"/>
      <c r="I60" s="68"/>
      <c r="J60" s="66"/>
      <c r="K60" s="67"/>
      <c r="L60" s="67"/>
      <c r="M60" s="67"/>
      <c r="N60" s="68"/>
      <c r="O60" s="66"/>
      <c r="P60" s="67"/>
      <c r="Q60" s="67"/>
      <c r="R60" s="67"/>
      <c r="S60" s="68"/>
      <c r="T60" s="66"/>
      <c r="U60" s="67"/>
      <c r="V60" s="67"/>
      <c r="W60" s="67"/>
      <c r="X60" s="68"/>
      <c r="Y60" s="66"/>
      <c r="Z60" s="67"/>
      <c r="AA60" s="67"/>
      <c r="AB60" s="67"/>
      <c r="AC60" s="68"/>
      <c r="AD60" s="66"/>
      <c r="AE60" s="67"/>
      <c r="AF60" s="67"/>
      <c r="AG60" s="67"/>
      <c r="AH60" s="68"/>
      <c r="AI60" s="66"/>
      <c r="AJ60" s="67"/>
      <c r="AK60" s="67"/>
      <c r="AL60" s="67"/>
      <c r="AM60" s="68"/>
      <c r="AN60" s="66"/>
      <c r="AO60" s="67"/>
      <c r="AP60" s="67"/>
      <c r="AQ60" s="67"/>
      <c r="AR60" s="68"/>
      <c r="AS60" s="66"/>
      <c r="AT60" s="67"/>
      <c r="AU60" s="67"/>
      <c r="AV60" s="67"/>
      <c r="AW60" s="68"/>
      <c r="AX60" s="116"/>
      <c r="AY60" s="35">
        <v>55</v>
      </c>
      <c r="AZ60" s="43" t="str">
        <f t="shared" si="1"/>
        <v/>
      </c>
      <c r="BA60" s="66"/>
      <c r="BB60" s="67"/>
      <c r="BC60" s="67"/>
      <c r="BD60" s="67"/>
      <c r="BE60" s="68"/>
      <c r="BF60" s="66"/>
      <c r="BG60" s="67"/>
      <c r="BH60" s="67"/>
      <c r="BI60" s="67"/>
      <c r="BJ60" s="68"/>
      <c r="BK60" s="66"/>
      <c r="BL60" s="67"/>
      <c r="BM60" s="67"/>
      <c r="BN60" s="67"/>
      <c r="BO60" s="68"/>
      <c r="BP60" s="66"/>
      <c r="BQ60" s="67"/>
      <c r="BR60" s="67"/>
      <c r="BS60" s="67"/>
      <c r="BT60" s="68"/>
      <c r="BU60" s="66"/>
      <c r="BV60" s="67"/>
      <c r="BW60" s="67"/>
      <c r="BX60" s="67"/>
      <c r="BY60" s="68"/>
      <c r="BZ60" s="66"/>
      <c r="CA60" s="67"/>
      <c r="CB60" s="67"/>
      <c r="CC60" s="67"/>
      <c r="CD60" s="68"/>
      <c r="CE60" s="66"/>
      <c r="CF60" s="67"/>
      <c r="CG60" s="67"/>
      <c r="CH60" s="67"/>
      <c r="CI60" s="68"/>
      <c r="CJ60" s="66"/>
      <c r="CK60" s="67"/>
      <c r="CL60" s="67"/>
      <c r="CM60" s="67"/>
      <c r="CN60" s="68"/>
      <c r="CO60" s="66"/>
      <c r="CP60" s="67"/>
      <c r="CQ60" s="67"/>
      <c r="CR60" s="67"/>
      <c r="CS60" s="68"/>
      <c r="CT60" s="66"/>
      <c r="CU60" s="67"/>
      <c r="CV60" s="67"/>
      <c r="CW60" s="67"/>
      <c r="CX60" s="68"/>
      <c r="CY60" s="66"/>
      <c r="CZ60" s="67"/>
      <c r="DA60" s="67"/>
      <c r="DB60" s="67"/>
      <c r="DC60" s="68"/>
      <c r="DD60" s="44" t="str">
        <f t="shared" si="0"/>
        <v/>
      </c>
    </row>
    <row r="61" spans="1:108" ht="15" customHeight="1" x14ac:dyDescent="0.55000000000000004">
      <c r="A61" s="35">
        <v>56</v>
      </c>
      <c r="B61" s="42"/>
      <c r="C61" s="46"/>
      <c r="D61" s="47"/>
      <c r="E61" s="66"/>
      <c r="F61" s="67"/>
      <c r="G61" s="67"/>
      <c r="H61" s="67"/>
      <c r="I61" s="68"/>
      <c r="J61" s="66"/>
      <c r="K61" s="67"/>
      <c r="L61" s="67"/>
      <c r="M61" s="67"/>
      <c r="N61" s="68"/>
      <c r="O61" s="66"/>
      <c r="P61" s="67"/>
      <c r="Q61" s="67"/>
      <c r="R61" s="67"/>
      <c r="S61" s="68"/>
      <c r="T61" s="66"/>
      <c r="U61" s="67"/>
      <c r="V61" s="67"/>
      <c r="W61" s="67"/>
      <c r="X61" s="68"/>
      <c r="Y61" s="66"/>
      <c r="Z61" s="67"/>
      <c r="AA61" s="67"/>
      <c r="AB61" s="67"/>
      <c r="AC61" s="68"/>
      <c r="AD61" s="66"/>
      <c r="AE61" s="67"/>
      <c r="AF61" s="67"/>
      <c r="AG61" s="67"/>
      <c r="AH61" s="68"/>
      <c r="AI61" s="66"/>
      <c r="AJ61" s="67"/>
      <c r="AK61" s="67"/>
      <c r="AL61" s="67"/>
      <c r="AM61" s="68"/>
      <c r="AN61" s="66"/>
      <c r="AO61" s="67"/>
      <c r="AP61" s="67"/>
      <c r="AQ61" s="67"/>
      <c r="AR61" s="68"/>
      <c r="AS61" s="66"/>
      <c r="AT61" s="67"/>
      <c r="AU61" s="67"/>
      <c r="AV61" s="67"/>
      <c r="AW61" s="68"/>
      <c r="AX61" s="116"/>
      <c r="AY61" s="35">
        <v>56</v>
      </c>
      <c r="AZ61" s="43" t="str">
        <f t="shared" si="1"/>
        <v/>
      </c>
      <c r="BA61" s="66"/>
      <c r="BB61" s="67"/>
      <c r="BC61" s="67"/>
      <c r="BD61" s="67"/>
      <c r="BE61" s="68"/>
      <c r="BF61" s="66"/>
      <c r="BG61" s="67"/>
      <c r="BH61" s="67"/>
      <c r="BI61" s="67"/>
      <c r="BJ61" s="68"/>
      <c r="BK61" s="66"/>
      <c r="BL61" s="67"/>
      <c r="BM61" s="67"/>
      <c r="BN61" s="67"/>
      <c r="BO61" s="68"/>
      <c r="BP61" s="66"/>
      <c r="BQ61" s="67"/>
      <c r="BR61" s="67"/>
      <c r="BS61" s="67"/>
      <c r="BT61" s="68"/>
      <c r="BU61" s="66"/>
      <c r="BV61" s="67"/>
      <c r="BW61" s="67"/>
      <c r="BX61" s="67"/>
      <c r="BY61" s="68"/>
      <c r="BZ61" s="66"/>
      <c r="CA61" s="67"/>
      <c r="CB61" s="67"/>
      <c r="CC61" s="67"/>
      <c r="CD61" s="68"/>
      <c r="CE61" s="66"/>
      <c r="CF61" s="67"/>
      <c r="CG61" s="67"/>
      <c r="CH61" s="67"/>
      <c r="CI61" s="68"/>
      <c r="CJ61" s="66"/>
      <c r="CK61" s="67"/>
      <c r="CL61" s="67"/>
      <c r="CM61" s="67"/>
      <c r="CN61" s="68"/>
      <c r="CO61" s="66"/>
      <c r="CP61" s="67"/>
      <c r="CQ61" s="67"/>
      <c r="CR61" s="67"/>
      <c r="CS61" s="68"/>
      <c r="CT61" s="66"/>
      <c r="CU61" s="67"/>
      <c r="CV61" s="67"/>
      <c r="CW61" s="67"/>
      <c r="CX61" s="68"/>
      <c r="CY61" s="66"/>
      <c r="CZ61" s="67"/>
      <c r="DA61" s="67"/>
      <c r="DB61" s="67"/>
      <c r="DC61" s="68"/>
      <c r="DD61" s="44" t="str">
        <f t="shared" si="0"/>
        <v/>
      </c>
    </row>
    <row r="62" spans="1:108" ht="15" customHeight="1" x14ac:dyDescent="0.55000000000000004">
      <c r="A62" s="35">
        <v>57</v>
      </c>
      <c r="B62" s="42"/>
      <c r="C62" s="46"/>
      <c r="D62" s="47"/>
      <c r="E62" s="66"/>
      <c r="F62" s="67"/>
      <c r="G62" s="67"/>
      <c r="H62" s="67"/>
      <c r="I62" s="68"/>
      <c r="J62" s="66"/>
      <c r="K62" s="67"/>
      <c r="L62" s="67"/>
      <c r="M62" s="67"/>
      <c r="N62" s="68"/>
      <c r="O62" s="66"/>
      <c r="P62" s="67"/>
      <c r="Q62" s="67"/>
      <c r="R62" s="67"/>
      <c r="S62" s="68"/>
      <c r="T62" s="66"/>
      <c r="U62" s="67"/>
      <c r="V62" s="67"/>
      <c r="W62" s="67"/>
      <c r="X62" s="68"/>
      <c r="Y62" s="66"/>
      <c r="Z62" s="67"/>
      <c r="AA62" s="67"/>
      <c r="AB62" s="67"/>
      <c r="AC62" s="68"/>
      <c r="AD62" s="66"/>
      <c r="AE62" s="67"/>
      <c r="AF62" s="67"/>
      <c r="AG62" s="67"/>
      <c r="AH62" s="68"/>
      <c r="AI62" s="66"/>
      <c r="AJ62" s="67"/>
      <c r="AK62" s="67"/>
      <c r="AL62" s="67"/>
      <c r="AM62" s="68"/>
      <c r="AN62" s="66"/>
      <c r="AO62" s="67"/>
      <c r="AP62" s="67"/>
      <c r="AQ62" s="67"/>
      <c r="AR62" s="68"/>
      <c r="AS62" s="66"/>
      <c r="AT62" s="67"/>
      <c r="AU62" s="67"/>
      <c r="AV62" s="67"/>
      <c r="AW62" s="68"/>
      <c r="AX62" s="116"/>
      <c r="AY62" s="35">
        <v>57</v>
      </c>
      <c r="AZ62" s="43" t="str">
        <f t="shared" si="1"/>
        <v/>
      </c>
      <c r="BA62" s="66"/>
      <c r="BB62" s="67"/>
      <c r="BC62" s="67"/>
      <c r="BD62" s="67"/>
      <c r="BE62" s="68"/>
      <c r="BF62" s="66"/>
      <c r="BG62" s="67"/>
      <c r="BH62" s="67"/>
      <c r="BI62" s="67"/>
      <c r="BJ62" s="68"/>
      <c r="BK62" s="66"/>
      <c r="BL62" s="67"/>
      <c r="BM62" s="67"/>
      <c r="BN62" s="67"/>
      <c r="BO62" s="68"/>
      <c r="BP62" s="66"/>
      <c r="BQ62" s="67"/>
      <c r="BR62" s="67"/>
      <c r="BS62" s="67"/>
      <c r="BT62" s="68"/>
      <c r="BU62" s="66"/>
      <c r="BV62" s="67"/>
      <c r="BW62" s="67"/>
      <c r="BX62" s="67"/>
      <c r="BY62" s="68"/>
      <c r="BZ62" s="66"/>
      <c r="CA62" s="67"/>
      <c r="CB62" s="67"/>
      <c r="CC62" s="67"/>
      <c r="CD62" s="68"/>
      <c r="CE62" s="66"/>
      <c r="CF62" s="67"/>
      <c r="CG62" s="67"/>
      <c r="CH62" s="67"/>
      <c r="CI62" s="68"/>
      <c r="CJ62" s="66"/>
      <c r="CK62" s="67"/>
      <c r="CL62" s="67"/>
      <c r="CM62" s="67"/>
      <c r="CN62" s="68"/>
      <c r="CO62" s="66"/>
      <c r="CP62" s="67"/>
      <c r="CQ62" s="67"/>
      <c r="CR62" s="67"/>
      <c r="CS62" s="68"/>
      <c r="CT62" s="66"/>
      <c r="CU62" s="67"/>
      <c r="CV62" s="67"/>
      <c r="CW62" s="67"/>
      <c r="CX62" s="68"/>
      <c r="CY62" s="66"/>
      <c r="CZ62" s="67"/>
      <c r="DA62" s="67"/>
      <c r="DB62" s="67"/>
      <c r="DC62" s="68"/>
      <c r="DD62" s="44" t="str">
        <f t="shared" si="0"/>
        <v/>
      </c>
    </row>
    <row r="63" spans="1:108" ht="15" customHeight="1" x14ac:dyDescent="0.55000000000000004">
      <c r="A63" s="35">
        <v>58</v>
      </c>
      <c r="B63" s="42"/>
      <c r="C63" s="46"/>
      <c r="D63" s="47"/>
      <c r="E63" s="66"/>
      <c r="F63" s="67"/>
      <c r="G63" s="67"/>
      <c r="H63" s="67"/>
      <c r="I63" s="68"/>
      <c r="J63" s="66"/>
      <c r="K63" s="67"/>
      <c r="L63" s="67"/>
      <c r="M63" s="67"/>
      <c r="N63" s="68"/>
      <c r="O63" s="66"/>
      <c r="P63" s="67"/>
      <c r="Q63" s="67"/>
      <c r="R63" s="67"/>
      <c r="S63" s="68"/>
      <c r="T63" s="66"/>
      <c r="U63" s="67"/>
      <c r="V63" s="67"/>
      <c r="W63" s="67"/>
      <c r="X63" s="68"/>
      <c r="Y63" s="66"/>
      <c r="Z63" s="67"/>
      <c r="AA63" s="67"/>
      <c r="AB63" s="67"/>
      <c r="AC63" s="68"/>
      <c r="AD63" s="66"/>
      <c r="AE63" s="67"/>
      <c r="AF63" s="67"/>
      <c r="AG63" s="67"/>
      <c r="AH63" s="68"/>
      <c r="AI63" s="66"/>
      <c r="AJ63" s="67"/>
      <c r="AK63" s="67"/>
      <c r="AL63" s="67"/>
      <c r="AM63" s="68"/>
      <c r="AN63" s="66"/>
      <c r="AO63" s="67"/>
      <c r="AP63" s="67"/>
      <c r="AQ63" s="67"/>
      <c r="AR63" s="68"/>
      <c r="AS63" s="66"/>
      <c r="AT63" s="67"/>
      <c r="AU63" s="67"/>
      <c r="AV63" s="67"/>
      <c r="AW63" s="68"/>
      <c r="AX63" s="116"/>
      <c r="AY63" s="35">
        <v>58</v>
      </c>
      <c r="AZ63" s="43" t="str">
        <f t="shared" si="1"/>
        <v/>
      </c>
      <c r="BA63" s="66"/>
      <c r="BB63" s="67"/>
      <c r="BC63" s="67"/>
      <c r="BD63" s="67"/>
      <c r="BE63" s="68"/>
      <c r="BF63" s="66"/>
      <c r="BG63" s="67"/>
      <c r="BH63" s="67"/>
      <c r="BI63" s="67"/>
      <c r="BJ63" s="68"/>
      <c r="BK63" s="66"/>
      <c r="BL63" s="67"/>
      <c r="BM63" s="67"/>
      <c r="BN63" s="67"/>
      <c r="BO63" s="68"/>
      <c r="BP63" s="66"/>
      <c r="BQ63" s="67"/>
      <c r="BR63" s="67"/>
      <c r="BS63" s="67"/>
      <c r="BT63" s="68"/>
      <c r="BU63" s="66"/>
      <c r="BV63" s="67"/>
      <c r="BW63" s="67"/>
      <c r="BX63" s="67"/>
      <c r="BY63" s="68"/>
      <c r="BZ63" s="66"/>
      <c r="CA63" s="67"/>
      <c r="CB63" s="67"/>
      <c r="CC63" s="67"/>
      <c r="CD63" s="68"/>
      <c r="CE63" s="66"/>
      <c r="CF63" s="67"/>
      <c r="CG63" s="67"/>
      <c r="CH63" s="67"/>
      <c r="CI63" s="68"/>
      <c r="CJ63" s="66"/>
      <c r="CK63" s="67"/>
      <c r="CL63" s="67"/>
      <c r="CM63" s="67"/>
      <c r="CN63" s="68"/>
      <c r="CO63" s="66"/>
      <c r="CP63" s="67"/>
      <c r="CQ63" s="67"/>
      <c r="CR63" s="67"/>
      <c r="CS63" s="68"/>
      <c r="CT63" s="66"/>
      <c r="CU63" s="67"/>
      <c r="CV63" s="67"/>
      <c r="CW63" s="67"/>
      <c r="CX63" s="68"/>
      <c r="CY63" s="66"/>
      <c r="CZ63" s="67"/>
      <c r="DA63" s="67"/>
      <c r="DB63" s="67"/>
      <c r="DC63" s="68"/>
      <c r="DD63" s="44" t="str">
        <f t="shared" si="0"/>
        <v/>
      </c>
    </row>
    <row r="64" spans="1:108" ht="15" customHeight="1" x14ac:dyDescent="0.55000000000000004">
      <c r="A64" s="35">
        <v>59</v>
      </c>
      <c r="B64" s="42"/>
      <c r="C64" s="46"/>
      <c r="D64" s="47"/>
      <c r="E64" s="66"/>
      <c r="F64" s="67"/>
      <c r="G64" s="67"/>
      <c r="H64" s="67"/>
      <c r="I64" s="68"/>
      <c r="J64" s="66"/>
      <c r="K64" s="67"/>
      <c r="L64" s="67"/>
      <c r="M64" s="67"/>
      <c r="N64" s="68"/>
      <c r="O64" s="66"/>
      <c r="P64" s="67"/>
      <c r="Q64" s="67"/>
      <c r="R64" s="67"/>
      <c r="S64" s="68"/>
      <c r="T64" s="66"/>
      <c r="U64" s="67"/>
      <c r="V64" s="67"/>
      <c r="W64" s="67"/>
      <c r="X64" s="68"/>
      <c r="Y64" s="66"/>
      <c r="Z64" s="67"/>
      <c r="AA64" s="67"/>
      <c r="AB64" s="67"/>
      <c r="AC64" s="68"/>
      <c r="AD64" s="66"/>
      <c r="AE64" s="67"/>
      <c r="AF64" s="67"/>
      <c r="AG64" s="67"/>
      <c r="AH64" s="68"/>
      <c r="AI64" s="66"/>
      <c r="AJ64" s="67"/>
      <c r="AK64" s="67"/>
      <c r="AL64" s="67"/>
      <c r="AM64" s="68"/>
      <c r="AN64" s="66"/>
      <c r="AO64" s="67"/>
      <c r="AP64" s="67"/>
      <c r="AQ64" s="67"/>
      <c r="AR64" s="68"/>
      <c r="AS64" s="66"/>
      <c r="AT64" s="67"/>
      <c r="AU64" s="67"/>
      <c r="AV64" s="67"/>
      <c r="AW64" s="68"/>
      <c r="AX64" s="116"/>
      <c r="AY64" s="35">
        <v>59</v>
      </c>
      <c r="AZ64" s="43" t="str">
        <f t="shared" si="1"/>
        <v/>
      </c>
      <c r="BA64" s="66"/>
      <c r="BB64" s="67"/>
      <c r="BC64" s="67"/>
      <c r="BD64" s="67"/>
      <c r="BE64" s="68"/>
      <c r="BF64" s="66"/>
      <c r="BG64" s="67"/>
      <c r="BH64" s="67"/>
      <c r="BI64" s="67"/>
      <c r="BJ64" s="68"/>
      <c r="BK64" s="66"/>
      <c r="BL64" s="67"/>
      <c r="BM64" s="67"/>
      <c r="BN64" s="67"/>
      <c r="BO64" s="68"/>
      <c r="BP64" s="66"/>
      <c r="BQ64" s="67"/>
      <c r="BR64" s="67"/>
      <c r="BS64" s="67"/>
      <c r="BT64" s="68"/>
      <c r="BU64" s="66"/>
      <c r="BV64" s="67"/>
      <c r="BW64" s="67"/>
      <c r="BX64" s="67"/>
      <c r="BY64" s="68"/>
      <c r="BZ64" s="66"/>
      <c r="CA64" s="67"/>
      <c r="CB64" s="67"/>
      <c r="CC64" s="67"/>
      <c r="CD64" s="68"/>
      <c r="CE64" s="66"/>
      <c r="CF64" s="67"/>
      <c r="CG64" s="67"/>
      <c r="CH64" s="67"/>
      <c r="CI64" s="68"/>
      <c r="CJ64" s="66"/>
      <c r="CK64" s="67"/>
      <c r="CL64" s="67"/>
      <c r="CM64" s="67"/>
      <c r="CN64" s="68"/>
      <c r="CO64" s="66"/>
      <c r="CP64" s="67"/>
      <c r="CQ64" s="67"/>
      <c r="CR64" s="67"/>
      <c r="CS64" s="68"/>
      <c r="CT64" s="66"/>
      <c r="CU64" s="67"/>
      <c r="CV64" s="67"/>
      <c r="CW64" s="67"/>
      <c r="CX64" s="68"/>
      <c r="CY64" s="66"/>
      <c r="CZ64" s="67"/>
      <c r="DA64" s="67"/>
      <c r="DB64" s="67"/>
      <c r="DC64" s="68"/>
      <c r="DD64" s="44" t="str">
        <f t="shared" si="0"/>
        <v/>
      </c>
    </row>
    <row r="65" spans="1:108" ht="15" customHeight="1" x14ac:dyDescent="0.55000000000000004">
      <c r="A65" s="36">
        <v>60</v>
      </c>
      <c r="B65" s="48"/>
      <c r="C65" s="181"/>
      <c r="D65" s="182"/>
      <c r="E65" s="69"/>
      <c r="F65" s="70"/>
      <c r="G65" s="70"/>
      <c r="H65" s="70"/>
      <c r="I65" s="71"/>
      <c r="J65" s="69"/>
      <c r="K65" s="70"/>
      <c r="L65" s="70"/>
      <c r="M65" s="70"/>
      <c r="N65" s="71"/>
      <c r="O65" s="69"/>
      <c r="P65" s="70"/>
      <c r="Q65" s="70"/>
      <c r="R65" s="70"/>
      <c r="S65" s="71"/>
      <c r="T65" s="69"/>
      <c r="U65" s="70"/>
      <c r="V65" s="70"/>
      <c r="W65" s="70"/>
      <c r="X65" s="71"/>
      <c r="Y65" s="69"/>
      <c r="Z65" s="70"/>
      <c r="AA65" s="70"/>
      <c r="AB65" s="70"/>
      <c r="AC65" s="71"/>
      <c r="AD65" s="69"/>
      <c r="AE65" s="70"/>
      <c r="AF65" s="70"/>
      <c r="AG65" s="70"/>
      <c r="AH65" s="71"/>
      <c r="AI65" s="69"/>
      <c r="AJ65" s="70"/>
      <c r="AK65" s="70"/>
      <c r="AL65" s="70"/>
      <c r="AM65" s="71"/>
      <c r="AN65" s="69"/>
      <c r="AO65" s="70"/>
      <c r="AP65" s="70"/>
      <c r="AQ65" s="70"/>
      <c r="AR65" s="71"/>
      <c r="AS65" s="69"/>
      <c r="AT65" s="70"/>
      <c r="AU65" s="70"/>
      <c r="AV65" s="70"/>
      <c r="AW65" s="71"/>
      <c r="AX65" s="116"/>
      <c r="AY65" s="36">
        <v>60</v>
      </c>
      <c r="AZ65" s="43" t="str">
        <f>IF(C65="","",C65)</f>
        <v/>
      </c>
      <c r="BA65" s="69"/>
      <c r="BB65" s="70"/>
      <c r="BC65" s="70"/>
      <c r="BD65" s="70"/>
      <c r="BE65" s="71"/>
      <c r="BF65" s="69"/>
      <c r="BG65" s="70"/>
      <c r="BH65" s="70"/>
      <c r="BI65" s="70"/>
      <c r="BJ65" s="71"/>
      <c r="BK65" s="69"/>
      <c r="BL65" s="70"/>
      <c r="BM65" s="70"/>
      <c r="BN65" s="70"/>
      <c r="BO65" s="71"/>
      <c r="BP65" s="69"/>
      <c r="BQ65" s="70"/>
      <c r="BR65" s="70"/>
      <c r="BS65" s="70"/>
      <c r="BT65" s="71"/>
      <c r="BU65" s="69"/>
      <c r="BV65" s="70"/>
      <c r="BW65" s="70"/>
      <c r="BX65" s="70"/>
      <c r="BY65" s="71"/>
      <c r="BZ65" s="69"/>
      <c r="CA65" s="70"/>
      <c r="CB65" s="70"/>
      <c r="CC65" s="70"/>
      <c r="CD65" s="71"/>
      <c r="CE65" s="69"/>
      <c r="CF65" s="70"/>
      <c r="CG65" s="70"/>
      <c r="CH65" s="70"/>
      <c r="CI65" s="71"/>
      <c r="CJ65" s="69"/>
      <c r="CK65" s="70"/>
      <c r="CL65" s="70"/>
      <c r="CM65" s="70"/>
      <c r="CN65" s="71"/>
      <c r="CO65" s="69"/>
      <c r="CP65" s="70"/>
      <c r="CQ65" s="70"/>
      <c r="CR65" s="70"/>
      <c r="CS65" s="71"/>
      <c r="CT65" s="69"/>
      <c r="CU65" s="70"/>
      <c r="CV65" s="70"/>
      <c r="CW65" s="70"/>
      <c r="CX65" s="71"/>
      <c r="CY65" s="69"/>
      <c r="CZ65" s="70"/>
      <c r="DA65" s="70"/>
      <c r="DB65" s="70"/>
      <c r="DC65" s="71"/>
      <c r="DD65" s="49" t="str">
        <f t="shared" si="0"/>
        <v/>
      </c>
    </row>
    <row r="66" spans="1:108" x14ac:dyDescent="0.55000000000000004">
      <c r="A66" s="118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6"/>
      <c r="AY66" s="118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30"/>
    </row>
    <row r="67" spans="1:108" x14ac:dyDescent="0.55000000000000004">
      <c r="A67" s="120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20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31"/>
    </row>
  </sheetData>
  <sheetProtection algorithmName="SHA-512" hashValue="K1Q7iwIh2qJpOFuF2MiOetpqd3laf9nhnWEqADzuKXJJwtY0++sEKUJ3rztyEgtBOX5opsvfWRPx7lKJC5ZXog==" saltValue="OklnyIHD1osM2zLzA1y/4A==" spinCount="100000" sheet="1" objects="1" scenarios="1" formatCells="0" formatColumns="0"/>
  <mergeCells count="44">
    <mergeCell ref="E3:I3"/>
    <mergeCell ref="J3:N3"/>
    <mergeCell ref="O3:S3"/>
    <mergeCell ref="T3:X3"/>
    <mergeCell ref="Y3:AC3"/>
    <mergeCell ref="T2:X2"/>
    <mergeCell ref="Y2:AC2"/>
    <mergeCell ref="CY3:DC3"/>
    <mergeCell ref="BU3:BY3"/>
    <mergeCell ref="CE3:CI3"/>
    <mergeCell ref="CE2:CI2"/>
    <mergeCell ref="CO3:CS3"/>
    <mergeCell ref="CY2:DC2"/>
    <mergeCell ref="AN3:AR3"/>
    <mergeCell ref="CJ2:CN2"/>
    <mergeCell ref="AD3:AH3"/>
    <mergeCell ref="BF3:BJ3"/>
    <mergeCell ref="BK3:BO3"/>
    <mergeCell ref="AD2:AH2"/>
    <mergeCell ref="BP2:BT2"/>
    <mergeCell ref="CT3:CX3"/>
    <mergeCell ref="A3:A5"/>
    <mergeCell ref="AY3:AY5"/>
    <mergeCell ref="A2:B2"/>
    <mergeCell ref="BZ3:CD3"/>
    <mergeCell ref="BF2:BJ2"/>
    <mergeCell ref="BK2:BO2"/>
    <mergeCell ref="E2:I2"/>
    <mergeCell ref="J2:N2"/>
    <mergeCell ref="B3:B5"/>
    <mergeCell ref="BU2:BY2"/>
    <mergeCell ref="BP3:BT3"/>
    <mergeCell ref="O2:S2"/>
    <mergeCell ref="AI2:AM2"/>
    <mergeCell ref="AN2:AR2"/>
    <mergeCell ref="AS2:AW2"/>
    <mergeCell ref="BA2:BE2"/>
    <mergeCell ref="AI3:AM3"/>
    <mergeCell ref="CT2:CX2"/>
    <mergeCell ref="CJ3:CN3"/>
    <mergeCell ref="BZ2:CD2"/>
    <mergeCell ref="AS3:AW3"/>
    <mergeCell ref="BA3:BE3"/>
    <mergeCell ref="CO2:CS2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view="pageBreakPreview" topLeftCell="A4" zoomScale="85" zoomScaleSheetLayoutView="85" workbookViewId="0">
      <selection activeCell="AX11" sqref="AX1:AX1048576"/>
    </sheetView>
  </sheetViews>
  <sheetFormatPr defaultRowHeight="21.75" x14ac:dyDescent="0.55000000000000004"/>
  <cols>
    <col min="1" max="1" width="3.125" style="55" customWidth="1"/>
    <col min="2" max="2" width="7.25" style="55" customWidth="1"/>
    <col min="3" max="3" width="9.625" style="55" customWidth="1"/>
    <col min="4" max="4" width="10.625" style="55" customWidth="1"/>
    <col min="5" max="49" width="1.375" style="55" customWidth="1"/>
    <col min="50" max="50" width="1.625" style="55" customWidth="1"/>
    <col min="51" max="51" width="3.125" style="55" customWidth="1"/>
    <col min="52" max="52" width="9.125" style="55" customWidth="1"/>
    <col min="53" max="107" width="1.375" style="55" customWidth="1"/>
    <col min="108" max="108" width="4.125" style="56" customWidth="1"/>
    <col min="109" max="109" width="6.5" style="51" customWidth="1"/>
    <col min="110" max="110" width="1.625" style="51" hidden="1" customWidth="1"/>
    <col min="111" max="16384" width="9" style="51"/>
  </cols>
  <sheetData>
    <row r="1" spans="1:110" ht="18" customHeight="1" x14ac:dyDescent="0.55000000000000004">
      <c r="A1" s="110"/>
      <c r="B1" s="110" t="str">
        <f>IF(ปกหน้า!H13="","",ปกหน้า!H13)</f>
        <v/>
      </c>
      <c r="C1" s="115"/>
      <c r="D1" s="112"/>
      <c r="E1" s="112"/>
      <c r="F1" s="112"/>
      <c r="G1" s="112"/>
      <c r="H1" s="110" t="s">
        <v>156</v>
      </c>
      <c r="I1" s="112"/>
      <c r="J1" s="112"/>
      <c r="K1" s="110"/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0" t="str">
        <f>IF(ปกหน้า!H15="","",ปกหน้า!H15)</f>
        <v>มิส / มาสเตอร์</v>
      </c>
      <c r="AG1" s="112"/>
      <c r="AH1" s="110"/>
      <c r="AI1" s="112"/>
      <c r="AJ1" s="112"/>
      <c r="AK1" s="121"/>
      <c r="AL1" s="110"/>
      <c r="AM1" s="112"/>
      <c r="AN1" s="110"/>
      <c r="AO1" s="112"/>
      <c r="AP1" s="112"/>
      <c r="AQ1" s="112"/>
      <c r="AR1" s="114"/>
      <c r="AS1" s="110"/>
      <c r="AT1" s="110" t="s">
        <v>129</v>
      </c>
      <c r="AU1" s="110"/>
      <c r="AV1" s="112"/>
      <c r="AW1" s="112"/>
      <c r="AX1" s="112"/>
      <c r="AY1" s="110"/>
      <c r="AZ1" s="112" t="str">
        <f>IF(ปกหน้า!H13="","",ปกหน้า!H13)</f>
        <v/>
      </c>
      <c r="BA1" s="110"/>
      <c r="BB1" s="110"/>
      <c r="BC1" s="113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0" t="s">
        <v>156</v>
      </c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0" t="str">
        <f>IF(ปกหน้า!H15="","",ปกหน้า!H15)</f>
        <v>มิส / มาสเตอร์</v>
      </c>
      <c r="CP1" s="112"/>
      <c r="CQ1" s="110"/>
      <c r="CR1" s="112"/>
      <c r="CS1" s="121"/>
      <c r="CT1" s="110"/>
      <c r="CU1" s="112"/>
      <c r="CV1" s="110"/>
      <c r="CW1" s="112"/>
      <c r="CX1" s="112"/>
      <c r="CY1" s="112"/>
      <c r="CZ1" s="112"/>
      <c r="DA1" s="112"/>
      <c r="DB1" s="112"/>
      <c r="DC1" s="114" t="s">
        <v>41</v>
      </c>
      <c r="DD1" s="129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2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92" t="s">
        <v>0</v>
      </c>
      <c r="B3" s="389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2"/>
      <c r="AY3" s="392" t="s">
        <v>0</v>
      </c>
      <c r="AZ3" s="29" t="s">
        <v>144</v>
      </c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5000000000000004">
      <c r="A4" s="393"/>
      <c r="B4" s="390"/>
      <c r="C4" s="21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2"/>
      <c r="AY4" s="393"/>
      <c r="AZ4" s="30" t="s">
        <v>146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94"/>
      <c r="B5" s="391"/>
      <c r="C5" s="32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2"/>
      <c r="AY5" s="394"/>
      <c r="AZ5" s="31" t="s">
        <v>149</v>
      </c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33" t="s">
        <v>150</v>
      </c>
    </row>
    <row r="6" spans="1:110" ht="15" customHeight="1" x14ac:dyDescent="0.55000000000000004">
      <c r="A6" s="189">
        <v>1</v>
      </c>
      <c r="B6" s="183" t="str">
        <f>IF(เวลาเรียน1!B6="","",เวลาเรียน1!B6)</f>
        <v>16612</v>
      </c>
      <c r="C6" s="184" t="str">
        <f>IF(เวลาเรียน1!C6="","",เวลาเรียน1!C6)</f>
        <v>สิรวิชญ์</v>
      </c>
      <c r="D6" s="185" t="str">
        <f>IF(เวลาเรียน1!D6="","",เวลาเรียน1!D6)</f>
        <v>จรูญสิริพันธ์</v>
      </c>
      <c r="E6" s="190"/>
      <c r="F6" s="191"/>
      <c r="G6" s="191"/>
      <c r="H6" s="191"/>
      <c r="I6" s="192"/>
      <c r="J6" s="190"/>
      <c r="K6" s="191"/>
      <c r="L6" s="191"/>
      <c r="M6" s="191"/>
      <c r="N6" s="192"/>
      <c r="O6" s="190"/>
      <c r="P6" s="191"/>
      <c r="Q6" s="191"/>
      <c r="R6" s="191"/>
      <c r="S6" s="192"/>
      <c r="T6" s="190"/>
      <c r="U6" s="191"/>
      <c r="V6" s="191"/>
      <c r="W6" s="191"/>
      <c r="X6" s="192"/>
      <c r="Y6" s="190"/>
      <c r="Z6" s="191"/>
      <c r="AA6" s="191"/>
      <c r="AB6" s="191"/>
      <c r="AC6" s="192"/>
      <c r="AD6" s="190"/>
      <c r="AE6" s="191"/>
      <c r="AF6" s="191"/>
      <c r="AG6" s="191"/>
      <c r="AH6" s="192"/>
      <c r="AI6" s="190"/>
      <c r="AJ6" s="191"/>
      <c r="AK6" s="191"/>
      <c r="AL6" s="191"/>
      <c r="AM6" s="192"/>
      <c r="AN6" s="190"/>
      <c r="AO6" s="191"/>
      <c r="AP6" s="191"/>
      <c r="AQ6" s="191"/>
      <c r="AR6" s="192"/>
      <c r="AS6" s="190"/>
      <c r="AT6" s="191"/>
      <c r="AU6" s="191"/>
      <c r="AV6" s="191"/>
      <c r="AW6" s="192"/>
      <c r="AX6" s="112"/>
      <c r="AY6" s="38">
        <v>1</v>
      </c>
      <c r="AZ6" s="43" t="str">
        <f>IF(C6="","",C6)</f>
        <v>สิรวิชญ์</v>
      </c>
      <c r="BA6" s="190"/>
      <c r="BB6" s="191"/>
      <c r="BC6" s="191"/>
      <c r="BD6" s="191"/>
      <c r="BE6" s="192"/>
      <c r="BF6" s="190"/>
      <c r="BG6" s="191"/>
      <c r="BH6" s="191"/>
      <c r="BI6" s="191"/>
      <c r="BJ6" s="192"/>
      <c r="BK6" s="190"/>
      <c r="BL6" s="191"/>
      <c r="BM6" s="191"/>
      <c r="BN6" s="191"/>
      <c r="BO6" s="192"/>
      <c r="BP6" s="190"/>
      <c r="BQ6" s="191"/>
      <c r="BR6" s="191"/>
      <c r="BS6" s="191"/>
      <c r="BT6" s="192"/>
      <c r="BU6" s="190"/>
      <c r="BV6" s="191"/>
      <c r="BW6" s="191"/>
      <c r="BX6" s="191"/>
      <c r="BY6" s="192"/>
      <c r="BZ6" s="190"/>
      <c r="CA6" s="191"/>
      <c r="CB6" s="191"/>
      <c r="CC6" s="191"/>
      <c r="CD6" s="192"/>
      <c r="CE6" s="190"/>
      <c r="CF6" s="191"/>
      <c r="CG6" s="191"/>
      <c r="CH6" s="191"/>
      <c r="CI6" s="192"/>
      <c r="CJ6" s="190"/>
      <c r="CK6" s="191"/>
      <c r="CL6" s="191"/>
      <c r="CM6" s="191"/>
      <c r="CN6" s="192"/>
      <c r="CO6" s="190"/>
      <c r="CP6" s="191"/>
      <c r="CQ6" s="191"/>
      <c r="CR6" s="191"/>
      <c r="CS6" s="192"/>
      <c r="CT6" s="190"/>
      <c r="CU6" s="191"/>
      <c r="CV6" s="191"/>
      <c r="CW6" s="191"/>
      <c r="CX6" s="192"/>
      <c r="CY6" s="190"/>
      <c r="CZ6" s="191"/>
      <c r="DA6" s="191"/>
      <c r="DB6" s="191"/>
      <c r="DC6" s="192"/>
      <c r="DD6" s="52">
        <f>IF(C6="","",($DD$5-(COUNTIF(E6:DC6,"ป")+(COUNTIF(E6:DC6,"ล")+(COUNTIF(E6:DC6,"ข")+((COUNTIF(E6:DC6,"ป.")*2)+((COUNTIF(E6:DC6,"ล.")*2)+((COUNTIF(E6:DC6,"ข.")*2)))))))))</f>
        <v>0</v>
      </c>
      <c r="DF6" s="33" t="s">
        <v>151</v>
      </c>
    </row>
    <row r="7" spans="1:110" ht="15" customHeight="1" x14ac:dyDescent="0.55000000000000004">
      <c r="A7" s="193">
        <v>2</v>
      </c>
      <c r="B7" s="186" t="str">
        <f>IF(เวลาเรียน1!B7="","",เวลาเรียน1!B7)</f>
        <v>16618</v>
      </c>
      <c r="C7" s="187" t="str">
        <f>IF(เวลาเรียน1!C7="","",เวลาเรียน1!C7)</f>
        <v>เดชาธร</v>
      </c>
      <c r="D7" s="188" t="str">
        <f>IF(เวลาเรียน1!D7="","",เวลาเรียน1!D7)</f>
        <v>เครือแก้ว</v>
      </c>
      <c r="E7" s="194"/>
      <c r="F7" s="195"/>
      <c r="G7" s="195"/>
      <c r="H7" s="195"/>
      <c r="I7" s="196"/>
      <c r="J7" s="194"/>
      <c r="K7" s="195"/>
      <c r="L7" s="195"/>
      <c r="M7" s="195"/>
      <c r="N7" s="196"/>
      <c r="O7" s="194"/>
      <c r="P7" s="195"/>
      <c r="Q7" s="195"/>
      <c r="R7" s="195"/>
      <c r="S7" s="196"/>
      <c r="T7" s="194"/>
      <c r="U7" s="195"/>
      <c r="V7" s="195"/>
      <c r="W7" s="195"/>
      <c r="X7" s="196"/>
      <c r="Y7" s="194"/>
      <c r="Z7" s="195"/>
      <c r="AA7" s="195"/>
      <c r="AB7" s="195"/>
      <c r="AC7" s="196"/>
      <c r="AD7" s="194"/>
      <c r="AE7" s="195"/>
      <c r="AF7" s="195"/>
      <c r="AG7" s="195"/>
      <c r="AH7" s="196"/>
      <c r="AI7" s="194"/>
      <c r="AJ7" s="195"/>
      <c r="AK7" s="195"/>
      <c r="AL7" s="195"/>
      <c r="AM7" s="196"/>
      <c r="AN7" s="194"/>
      <c r="AO7" s="195"/>
      <c r="AP7" s="195"/>
      <c r="AQ7" s="195"/>
      <c r="AR7" s="196"/>
      <c r="AS7" s="194"/>
      <c r="AT7" s="195"/>
      <c r="AU7" s="195"/>
      <c r="AV7" s="195"/>
      <c r="AW7" s="196"/>
      <c r="AX7" s="112"/>
      <c r="AY7" s="35">
        <v>2</v>
      </c>
      <c r="AZ7" s="43" t="str">
        <f>IF(C7="","",C7)</f>
        <v>เดชาธร</v>
      </c>
      <c r="BA7" s="194"/>
      <c r="BB7" s="195"/>
      <c r="BC7" s="195"/>
      <c r="BD7" s="195"/>
      <c r="BE7" s="196"/>
      <c r="BF7" s="194"/>
      <c r="BG7" s="195"/>
      <c r="BH7" s="195"/>
      <c r="BI7" s="195"/>
      <c r="BJ7" s="196"/>
      <c r="BK7" s="194"/>
      <c r="BL7" s="195"/>
      <c r="BM7" s="195"/>
      <c r="BN7" s="195"/>
      <c r="BO7" s="196"/>
      <c r="BP7" s="194"/>
      <c r="BQ7" s="195"/>
      <c r="BR7" s="195"/>
      <c r="BS7" s="195"/>
      <c r="BT7" s="196"/>
      <c r="BU7" s="194"/>
      <c r="BV7" s="195"/>
      <c r="BW7" s="195"/>
      <c r="BX7" s="195"/>
      <c r="BY7" s="196"/>
      <c r="BZ7" s="194"/>
      <c r="CA7" s="195"/>
      <c r="CB7" s="195"/>
      <c r="CC7" s="195"/>
      <c r="CD7" s="196"/>
      <c r="CE7" s="194"/>
      <c r="CF7" s="195"/>
      <c r="CG7" s="195"/>
      <c r="CH7" s="195"/>
      <c r="CI7" s="196"/>
      <c r="CJ7" s="194"/>
      <c r="CK7" s="195"/>
      <c r="CL7" s="195"/>
      <c r="CM7" s="195"/>
      <c r="CN7" s="196"/>
      <c r="CO7" s="194"/>
      <c r="CP7" s="195"/>
      <c r="CQ7" s="195"/>
      <c r="CR7" s="195"/>
      <c r="CS7" s="196"/>
      <c r="CT7" s="194"/>
      <c r="CU7" s="195"/>
      <c r="CV7" s="195"/>
      <c r="CW7" s="195"/>
      <c r="CX7" s="196"/>
      <c r="CY7" s="194"/>
      <c r="CZ7" s="195"/>
      <c r="DA7" s="195"/>
      <c r="DB7" s="195"/>
      <c r="DC7" s="196"/>
      <c r="DD7" s="53">
        <f t="shared" ref="DD7:DD65" si="0">IF(C7="","",($DD$5-(COUNTIF(E7:DC7,"ป")+(COUNTIF(E7:DC7,"ล")+(COUNTIF(E7:DC7,"ข")+((COUNTIF(E7:DC7,"ป.")*2)+((COUNTIF(E7:DC7,"ล.")*2)+((COUNTIF(E7:DC7,"ข.")*2)))))))))</f>
        <v>0</v>
      </c>
      <c r="DF7" s="33" t="s">
        <v>152</v>
      </c>
    </row>
    <row r="8" spans="1:110" ht="15" customHeight="1" x14ac:dyDescent="0.55000000000000004">
      <c r="A8" s="193">
        <v>3</v>
      </c>
      <c r="B8" s="186" t="str">
        <f>IF(เวลาเรียน1!B8="","",เวลาเรียน1!B8)</f>
        <v>16624</v>
      </c>
      <c r="C8" s="187" t="str">
        <f>IF(เวลาเรียน1!C8="","",เวลาเรียน1!C8)</f>
        <v>พงศกรณ์</v>
      </c>
      <c r="D8" s="188" t="str">
        <f>IF(เวลาเรียน1!D8="","",เวลาเรียน1!D8)</f>
        <v>ลิมปนเทวินทร์</v>
      </c>
      <c r="E8" s="194"/>
      <c r="F8" s="195"/>
      <c r="G8" s="195"/>
      <c r="H8" s="195"/>
      <c r="I8" s="196"/>
      <c r="J8" s="194"/>
      <c r="K8" s="195"/>
      <c r="L8" s="195"/>
      <c r="M8" s="195"/>
      <c r="N8" s="196"/>
      <c r="O8" s="194"/>
      <c r="P8" s="195"/>
      <c r="Q8" s="195"/>
      <c r="R8" s="195"/>
      <c r="S8" s="196"/>
      <c r="T8" s="194"/>
      <c r="U8" s="195"/>
      <c r="V8" s="195"/>
      <c r="W8" s="195"/>
      <c r="X8" s="196"/>
      <c r="Y8" s="194"/>
      <c r="Z8" s="195"/>
      <c r="AA8" s="195"/>
      <c r="AB8" s="195"/>
      <c r="AC8" s="196"/>
      <c r="AD8" s="194"/>
      <c r="AE8" s="195"/>
      <c r="AF8" s="195"/>
      <c r="AG8" s="195"/>
      <c r="AH8" s="196"/>
      <c r="AI8" s="194"/>
      <c r="AJ8" s="195"/>
      <c r="AK8" s="195"/>
      <c r="AL8" s="195"/>
      <c r="AM8" s="196"/>
      <c r="AN8" s="194"/>
      <c r="AO8" s="195"/>
      <c r="AP8" s="195"/>
      <c r="AQ8" s="195"/>
      <c r="AR8" s="196"/>
      <c r="AS8" s="194"/>
      <c r="AT8" s="195"/>
      <c r="AU8" s="195"/>
      <c r="AV8" s="195"/>
      <c r="AW8" s="196"/>
      <c r="AX8" s="112"/>
      <c r="AY8" s="35">
        <v>3</v>
      </c>
      <c r="AZ8" s="43" t="str">
        <f t="shared" ref="AZ8:AZ64" si="1">IF(C8="","",C8)</f>
        <v>พงศกรณ์</v>
      </c>
      <c r="BA8" s="194"/>
      <c r="BB8" s="195"/>
      <c r="BC8" s="195"/>
      <c r="BD8" s="195"/>
      <c r="BE8" s="196"/>
      <c r="BF8" s="194"/>
      <c r="BG8" s="195"/>
      <c r="BH8" s="195"/>
      <c r="BI8" s="195"/>
      <c r="BJ8" s="196"/>
      <c r="BK8" s="194"/>
      <c r="BL8" s="195"/>
      <c r="BM8" s="195"/>
      <c r="BN8" s="195"/>
      <c r="BO8" s="196"/>
      <c r="BP8" s="194"/>
      <c r="BQ8" s="195"/>
      <c r="BR8" s="195"/>
      <c r="BS8" s="195"/>
      <c r="BT8" s="196"/>
      <c r="BU8" s="194"/>
      <c r="BV8" s="195"/>
      <c r="BW8" s="195"/>
      <c r="BX8" s="195"/>
      <c r="BY8" s="196"/>
      <c r="BZ8" s="194"/>
      <c r="CA8" s="195"/>
      <c r="CB8" s="195"/>
      <c r="CC8" s="195"/>
      <c r="CD8" s="196"/>
      <c r="CE8" s="194"/>
      <c r="CF8" s="195"/>
      <c r="CG8" s="195"/>
      <c r="CH8" s="195"/>
      <c r="CI8" s="196"/>
      <c r="CJ8" s="194"/>
      <c r="CK8" s="195"/>
      <c r="CL8" s="195"/>
      <c r="CM8" s="195"/>
      <c r="CN8" s="196"/>
      <c r="CO8" s="194"/>
      <c r="CP8" s="195"/>
      <c r="CQ8" s="195"/>
      <c r="CR8" s="195"/>
      <c r="CS8" s="196"/>
      <c r="CT8" s="194"/>
      <c r="CU8" s="195"/>
      <c r="CV8" s="195"/>
      <c r="CW8" s="195"/>
      <c r="CX8" s="196"/>
      <c r="CY8" s="194"/>
      <c r="CZ8" s="195"/>
      <c r="DA8" s="195"/>
      <c r="DB8" s="195"/>
      <c r="DC8" s="196"/>
      <c r="DD8" s="53">
        <f t="shared" si="0"/>
        <v>0</v>
      </c>
      <c r="DF8" s="33" t="s">
        <v>153</v>
      </c>
    </row>
    <row r="9" spans="1:110" ht="15" customHeight="1" x14ac:dyDescent="0.55000000000000004">
      <c r="A9" s="193">
        <v>4</v>
      </c>
      <c r="B9" s="186" t="str">
        <f>IF(เวลาเรียน1!B9="","",เวลาเรียน1!B9)</f>
        <v>16628</v>
      </c>
      <c r="C9" s="187" t="str">
        <f>IF(เวลาเรียน1!C9="","",เวลาเรียน1!C9)</f>
        <v>กิตติกวิน</v>
      </c>
      <c r="D9" s="188" t="str">
        <f>IF(เวลาเรียน1!D9="","",เวลาเรียน1!D9)</f>
        <v>โสภากุล</v>
      </c>
      <c r="E9" s="194"/>
      <c r="F9" s="195"/>
      <c r="G9" s="195"/>
      <c r="H9" s="195"/>
      <c r="I9" s="196"/>
      <c r="J9" s="194"/>
      <c r="K9" s="195"/>
      <c r="L9" s="195"/>
      <c r="M9" s="195"/>
      <c r="N9" s="196"/>
      <c r="O9" s="194"/>
      <c r="P9" s="195"/>
      <c r="Q9" s="195"/>
      <c r="R9" s="195"/>
      <c r="S9" s="196"/>
      <c r="T9" s="194"/>
      <c r="U9" s="195"/>
      <c r="V9" s="195"/>
      <c r="W9" s="195"/>
      <c r="X9" s="196"/>
      <c r="Y9" s="194"/>
      <c r="Z9" s="195"/>
      <c r="AA9" s="195"/>
      <c r="AB9" s="195"/>
      <c r="AC9" s="196"/>
      <c r="AD9" s="194"/>
      <c r="AE9" s="195"/>
      <c r="AF9" s="195"/>
      <c r="AG9" s="195"/>
      <c r="AH9" s="196"/>
      <c r="AI9" s="194"/>
      <c r="AJ9" s="195"/>
      <c r="AK9" s="195"/>
      <c r="AL9" s="195"/>
      <c r="AM9" s="196"/>
      <c r="AN9" s="194"/>
      <c r="AO9" s="195"/>
      <c r="AP9" s="195"/>
      <c r="AQ9" s="195"/>
      <c r="AR9" s="196"/>
      <c r="AS9" s="194"/>
      <c r="AT9" s="195"/>
      <c r="AU9" s="195"/>
      <c r="AV9" s="195"/>
      <c r="AW9" s="196"/>
      <c r="AX9" s="112"/>
      <c r="AY9" s="35">
        <v>4</v>
      </c>
      <c r="AZ9" s="43" t="str">
        <f t="shared" si="1"/>
        <v>กิตติกวิน</v>
      </c>
      <c r="BA9" s="194"/>
      <c r="BB9" s="195"/>
      <c r="BC9" s="195"/>
      <c r="BD9" s="195"/>
      <c r="BE9" s="196"/>
      <c r="BF9" s="194"/>
      <c r="BG9" s="195"/>
      <c r="BH9" s="195"/>
      <c r="BI9" s="195"/>
      <c r="BJ9" s="196"/>
      <c r="BK9" s="194"/>
      <c r="BL9" s="195"/>
      <c r="BM9" s="195"/>
      <c r="BN9" s="195"/>
      <c r="BO9" s="196"/>
      <c r="BP9" s="194"/>
      <c r="BQ9" s="195"/>
      <c r="BR9" s="195"/>
      <c r="BS9" s="195"/>
      <c r="BT9" s="196"/>
      <c r="BU9" s="194"/>
      <c r="BV9" s="195"/>
      <c r="BW9" s="195"/>
      <c r="BX9" s="195"/>
      <c r="BY9" s="196"/>
      <c r="BZ9" s="194"/>
      <c r="CA9" s="195"/>
      <c r="CB9" s="195"/>
      <c r="CC9" s="195"/>
      <c r="CD9" s="196"/>
      <c r="CE9" s="194"/>
      <c r="CF9" s="195"/>
      <c r="CG9" s="195"/>
      <c r="CH9" s="195"/>
      <c r="CI9" s="196"/>
      <c r="CJ9" s="194"/>
      <c r="CK9" s="195"/>
      <c r="CL9" s="195"/>
      <c r="CM9" s="195"/>
      <c r="CN9" s="196"/>
      <c r="CO9" s="194"/>
      <c r="CP9" s="195"/>
      <c r="CQ9" s="195"/>
      <c r="CR9" s="195"/>
      <c r="CS9" s="196"/>
      <c r="CT9" s="194"/>
      <c r="CU9" s="195"/>
      <c r="CV9" s="195"/>
      <c r="CW9" s="195"/>
      <c r="CX9" s="196"/>
      <c r="CY9" s="194"/>
      <c r="CZ9" s="195"/>
      <c r="DA9" s="195"/>
      <c r="DB9" s="195"/>
      <c r="DC9" s="196"/>
      <c r="DD9" s="53">
        <f t="shared" si="0"/>
        <v>0</v>
      </c>
      <c r="DF9" s="33" t="s">
        <v>154</v>
      </c>
    </row>
    <row r="10" spans="1:110" ht="15" customHeight="1" x14ac:dyDescent="0.55000000000000004">
      <c r="A10" s="193">
        <v>5</v>
      </c>
      <c r="B10" s="186" t="str">
        <f>IF(เวลาเรียน1!B10="","",เวลาเรียน1!B10)</f>
        <v>16634</v>
      </c>
      <c r="C10" s="187" t="str">
        <f>IF(เวลาเรียน1!C10="","",เวลาเรียน1!C10)</f>
        <v>ณฐภัทร</v>
      </c>
      <c r="D10" s="188" t="str">
        <f>IF(เวลาเรียน1!D10="","",เวลาเรียน1!D10)</f>
        <v>คำหอม</v>
      </c>
      <c r="E10" s="194"/>
      <c r="F10" s="195"/>
      <c r="G10" s="195"/>
      <c r="H10" s="195"/>
      <c r="I10" s="196"/>
      <c r="J10" s="194"/>
      <c r="K10" s="195"/>
      <c r="L10" s="195"/>
      <c r="M10" s="195"/>
      <c r="N10" s="196"/>
      <c r="O10" s="194"/>
      <c r="P10" s="195"/>
      <c r="Q10" s="195"/>
      <c r="R10" s="195"/>
      <c r="S10" s="196"/>
      <c r="T10" s="194"/>
      <c r="U10" s="195"/>
      <c r="V10" s="195"/>
      <c r="W10" s="195"/>
      <c r="X10" s="196"/>
      <c r="Y10" s="194"/>
      <c r="Z10" s="195"/>
      <c r="AA10" s="195"/>
      <c r="AB10" s="195"/>
      <c r="AC10" s="196"/>
      <c r="AD10" s="194"/>
      <c r="AE10" s="195"/>
      <c r="AF10" s="195"/>
      <c r="AG10" s="195"/>
      <c r="AH10" s="196"/>
      <c r="AI10" s="194"/>
      <c r="AJ10" s="195"/>
      <c r="AK10" s="195"/>
      <c r="AL10" s="195"/>
      <c r="AM10" s="196"/>
      <c r="AN10" s="194"/>
      <c r="AO10" s="195"/>
      <c r="AP10" s="195"/>
      <c r="AQ10" s="195"/>
      <c r="AR10" s="196"/>
      <c r="AS10" s="194"/>
      <c r="AT10" s="195"/>
      <c r="AU10" s="195"/>
      <c r="AV10" s="195"/>
      <c r="AW10" s="196"/>
      <c r="AX10" s="112"/>
      <c r="AY10" s="35">
        <v>5</v>
      </c>
      <c r="AZ10" s="43" t="str">
        <f t="shared" si="1"/>
        <v>ณฐภัทร</v>
      </c>
      <c r="BA10" s="194"/>
      <c r="BB10" s="195"/>
      <c r="BC10" s="195"/>
      <c r="BD10" s="195"/>
      <c r="BE10" s="196"/>
      <c r="BF10" s="194"/>
      <c r="BG10" s="195"/>
      <c r="BH10" s="195"/>
      <c r="BI10" s="195"/>
      <c r="BJ10" s="196"/>
      <c r="BK10" s="194"/>
      <c r="BL10" s="195"/>
      <c r="BM10" s="195"/>
      <c r="BN10" s="195"/>
      <c r="BO10" s="196"/>
      <c r="BP10" s="194"/>
      <c r="BQ10" s="195"/>
      <c r="BR10" s="195"/>
      <c r="BS10" s="195"/>
      <c r="BT10" s="196"/>
      <c r="BU10" s="194"/>
      <c r="BV10" s="195"/>
      <c r="BW10" s="195"/>
      <c r="BX10" s="195"/>
      <c r="BY10" s="196"/>
      <c r="BZ10" s="194"/>
      <c r="CA10" s="195"/>
      <c r="CB10" s="195"/>
      <c r="CC10" s="195"/>
      <c r="CD10" s="196"/>
      <c r="CE10" s="194"/>
      <c r="CF10" s="195"/>
      <c r="CG10" s="195"/>
      <c r="CH10" s="195"/>
      <c r="CI10" s="196"/>
      <c r="CJ10" s="194"/>
      <c r="CK10" s="195"/>
      <c r="CL10" s="195"/>
      <c r="CM10" s="195"/>
      <c r="CN10" s="196"/>
      <c r="CO10" s="194"/>
      <c r="CP10" s="195"/>
      <c r="CQ10" s="195"/>
      <c r="CR10" s="195"/>
      <c r="CS10" s="196"/>
      <c r="CT10" s="194"/>
      <c r="CU10" s="195"/>
      <c r="CV10" s="195"/>
      <c r="CW10" s="195"/>
      <c r="CX10" s="196"/>
      <c r="CY10" s="194"/>
      <c r="CZ10" s="195"/>
      <c r="DA10" s="195"/>
      <c r="DB10" s="195"/>
      <c r="DC10" s="196"/>
      <c r="DD10" s="53">
        <f t="shared" si="0"/>
        <v>0</v>
      </c>
      <c r="DF10" s="33" t="s">
        <v>155</v>
      </c>
    </row>
    <row r="11" spans="1:110" ht="15" customHeight="1" x14ac:dyDescent="0.55000000000000004">
      <c r="A11" s="193">
        <v>6</v>
      </c>
      <c r="B11" s="186" t="str">
        <f>IF(เวลาเรียน1!B11="","",เวลาเรียน1!B11)</f>
        <v>16638</v>
      </c>
      <c r="C11" s="187" t="str">
        <f>IF(เวลาเรียน1!C11="","",เวลาเรียน1!C11)</f>
        <v>วงศกร</v>
      </c>
      <c r="D11" s="188" t="str">
        <f>IF(เวลาเรียน1!D11="","",เวลาเรียน1!D11)</f>
        <v>ไชยวงศ์</v>
      </c>
      <c r="E11" s="194"/>
      <c r="F11" s="195"/>
      <c r="G11" s="195"/>
      <c r="H11" s="195"/>
      <c r="I11" s="196"/>
      <c r="J11" s="194"/>
      <c r="K11" s="195"/>
      <c r="L11" s="195"/>
      <c r="M11" s="195"/>
      <c r="N11" s="196"/>
      <c r="O11" s="194"/>
      <c r="P11" s="195"/>
      <c r="Q11" s="195"/>
      <c r="R11" s="195"/>
      <c r="S11" s="196"/>
      <c r="T11" s="194"/>
      <c r="U11" s="195"/>
      <c r="V11" s="195"/>
      <c r="W11" s="195"/>
      <c r="X11" s="196"/>
      <c r="Y11" s="194"/>
      <c r="Z11" s="195"/>
      <c r="AA11" s="195"/>
      <c r="AB11" s="195"/>
      <c r="AC11" s="196"/>
      <c r="AD11" s="194"/>
      <c r="AE11" s="195"/>
      <c r="AF11" s="195"/>
      <c r="AG11" s="195"/>
      <c r="AH11" s="196"/>
      <c r="AI11" s="194"/>
      <c r="AJ11" s="195"/>
      <c r="AK11" s="195"/>
      <c r="AL11" s="195"/>
      <c r="AM11" s="196"/>
      <c r="AN11" s="194"/>
      <c r="AO11" s="195"/>
      <c r="AP11" s="195"/>
      <c r="AQ11" s="195"/>
      <c r="AR11" s="196"/>
      <c r="AS11" s="194"/>
      <c r="AT11" s="195"/>
      <c r="AU11" s="195"/>
      <c r="AV11" s="195"/>
      <c r="AW11" s="196"/>
      <c r="AX11" s="112"/>
      <c r="AY11" s="35">
        <v>6</v>
      </c>
      <c r="AZ11" s="43" t="str">
        <f t="shared" si="1"/>
        <v>วงศกร</v>
      </c>
      <c r="BA11" s="194"/>
      <c r="BB11" s="195"/>
      <c r="BC11" s="195"/>
      <c r="BD11" s="195"/>
      <c r="BE11" s="196"/>
      <c r="BF11" s="194"/>
      <c r="BG11" s="195"/>
      <c r="BH11" s="195"/>
      <c r="BI11" s="195"/>
      <c r="BJ11" s="196"/>
      <c r="BK11" s="194"/>
      <c r="BL11" s="195"/>
      <c r="BM11" s="195"/>
      <c r="BN11" s="195"/>
      <c r="BO11" s="196"/>
      <c r="BP11" s="194"/>
      <c r="BQ11" s="195"/>
      <c r="BR11" s="195"/>
      <c r="BS11" s="195"/>
      <c r="BT11" s="196"/>
      <c r="BU11" s="194"/>
      <c r="BV11" s="195"/>
      <c r="BW11" s="195"/>
      <c r="BX11" s="195"/>
      <c r="BY11" s="196"/>
      <c r="BZ11" s="194"/>
      <c r="CA11" s="195"/>
      <c r="CB11" s="195"/>
      <c r="CC11" s="195"/>
      <c r="CD11" s="196"/>
      <c r="CE11" s="194"/>
      <c r="CF11" s="195"/>
      <c r="CG11" s="195"/>
      <c r="CH11" s="195"/>
      <c r="CI11" s="196"/>
      <c r="CJ11" s="194"/>
      <c r="CK11" s="195"/>
      <c r="CL11" s="195"/>
      <c r="CM11" s="195"/>
      <c r="CN11" s="196"/>
      <c r="CO11" s="194"/>
      <c r="CP11" s="195"/>
      <c r="CQ11" s="195"/>
      <c r="CR11" s="195"/>
      <c r="CS11" s="196"/>
      <c r="CT11" s="194"/>
      <c r="CU11" s="195"/>
      <c r="CV11" s="195"/>
      <c r="CW11" s="195"/>
      <c r="CX11" s="196"/>
      <c r="CY11" s="194"/>
      <c r="CZ11" s="195"/>
      <c r="DA11" s="195"/>
      <c r="DB11" s="195"/>
      <c r="DC11" s="196"/>
      <c r="DD11" s="53">
        <f t="shared" si="0"/>
        <v>0</v>
      </c>
    </row>
    <row r="12" spans="1:110" ht="15" customHeight="1" x14ac:dyDescent="0.55000000000000004">
      <c r="A12" s="193">
        <v>7</v>
      </c>
      <c r="B12" s="186" t="str">
        <f>IF(เวลาเรียน1!B12="","",เวลาเรียน1!B12)</f>
        <v>16658</v>
      </c>
      <c r="C12" s="187" t="str">
        <f>IF(เวลาเรียน1!C12="","",เวลาเรียน1!C12)</f>
        <v>จิรัฎฐ์</v>
      </c>
      <c r="D12" s="188" t="str">
        <f>IF(เวลาเรียน1!D12="","",เวลาเรียน1!D12)</f>
        <v>เจริญวาสนุตร์</v>
      </c>
      <c r="E12" s="194"/>
      <c r="F12" s="195"/>
      <c r="G12" s="195"/>
      <c r="H12" s="195"/>
      <c r="I12" s="196"/>
      <c r="J12" s="194"/>
      <c r="K12" s="195"/>
      <c r="L12" s="195"/>
      <c r="M12" s="195"/>
      <c r="N12" s="196"/>
      <c r="O12" s="194"/>
      <c r="P12" s="195"/>
      <c r="Q12" s="195"/>
      <c r="R12" s="195"/>
      <c r="S12" s="196"/>
      <c r="T12" s="194"/>
      <c r="U12" s="195"/>
      <c r="V12" s="195"/>
      <c r="W12" s="195"/>
      <c r="X12" s="196"/>
      <c r="Y12" s="194"/>
      <c r="Z12" s="195"/>
      <c r="AA12" s="195"/>
      <c r="AB12" s="195"/>
      <c r="AC12" s="196"/>
      <c r="AD12" s="194"/>
      <c r="AE12" s="195"/>
      <c r="AF12" s="195"/>
      <c r="AG12" s="195"/>
      <c r="AH12" s="196"/>
      <c r="AI12" s="194"/>
      <c r="AJ12" s="195"/>
      <c r="AK12" s="195"/>
      <c r="AL12" s="195"/>
      <c r="AM12" s="196"/>
      <c r="AN12" s="194"/>
      <c r="AO12" s="195"/>
      <c r="AP12" s="195"/>
      <c r="AQ12" s="195"/>
      <c r="AR12" s="196"/>
      <c r="AS12" s="194"/>
      <c r="AT12" s="195"/>
      <c r="AU12" s="195"/>
      <c r="AV12" s="195"/>
      <c r="AW12" s="196"/>
      <c r="AX12" s="112"/>
      <c r="AY12" s="35">
        <v>7</v>
      </c>
      <c r="AZ12" s="43" t="str">
        <f t="shared" si="1"/>
        <v>จิรัฎฐ์</v>
      </c>
      <c r="BA12" s="194"/>
      <c r="BB12" s="195"/>
      <c r="BC12" s="195"/>
      <c r="BD12" s="195"/>
      <c r="BE12" s="196"/>
      <c r="BF12" s="194"/>
      <c r="BG12" s="195"/>
      <c r="BH12" s="195"/>
      <c r="BI12" s="195"/>
      <c r="BJ12" s="196"/>
      <c r="BK12" s="194"/>
      <c r="BL12" s="195"/>
      <c r="BM12" s="195"/>
      <c r="BN12" s="195"/>
      <c r="BO12" s="196"/>
      <c r="BP12" s="194"/>
      <c r="BQ12" s="195"/>
      <c r="BR12" s="195"/>
      <c r="BS12" s="195"/>
      <c r="BT12" s="196"/>
      <c r="BU12" s="194"/>
      <c r="BV12" s="195"/>
      <c r="BW12" s="195"/>
      <c r="BX12" s="195"/>
      <c r="BY12" s="196"/>
      <c r="BZ12" s="194"/>
      <c r="CA12" s="195"/>
      <c r="CB12" s="195"/>
      <c r="CC12" s="195"/>
      <c r="CD12" s="196"/>
      <c r="CE12" s="194"/>
      <c r="CF12" s="195"/>
      <c r="CG12" s="195"/>
      <c r="CH12" s="195"/>
      <c r="CI12" s="196"/>
      <c r="CJ12" s="194"/>
      <c r="CK12" s="195"/>
      <c r="CL12" s="195"/>
      <c r="CM12" s="195"/>
      <c r="CN12" s="196"/>
      <c r="CO12" s="194"/>
      <c r="CP12" s="195"/>
      <c r="CQ12" s="195"/>
      <c r="CR12" s="195"/>
      <c r="CS12" s="196"/>
      <c r="CT12" s="194"/>
      <c r="CU12" s="195"/>
      <c r="CV12" s="195"/>
      <c r="CW12" s="195"/>
      <c r="CX12" s="196"/>
      <c r="CY12" s="194"/>
      <c r="CZ12" s="195"/>
      <c r="DA12" s="195"/>
      <c r="DB12" s="195"/>
      <c r="DC12" s="196"/>
      <c r="DD12" s="53">
        <f t="shared" si="0"/>
        <v>0</v>
      </c>
    </row>
    <row r="13" spans="1:110" ht="15" customHeight="1" x14ac:dyDescent="0.55000000000000004">
      <c r="A13" s="193">
        <v>8</v>
      </c>
      <c r="B13" s="186" t="str">
        <f>IF(เวลาเรียน1!B13="","",เวลาเรียน1!B13)</f>
        <v>16687</v>
      </c>
      <c r="C13" s="187" t="str">
        <f>IF(เวลาเรียน1!C13="","",เวลาเรียน1!C13)</f>
        <v>ธันต์ชนก</v>
      </c>
      <c r="D13" s="188" t="str">
        <f>IF(เวลาเรียน1!D13="","",เวลาเรียน1!D13)</f>
        <v>ช่องประเสริฐ</v>
      </c>
      <c r="E13" s="194"/>
      <c r="F13" s="195"/>
      <c r="G13" s="195"/>
      <c r="H13" s="195"/>
      <c r="I13" s="196"/>
      <c r="J13" s="194"/>
      <c r="K13" s="195"/>
      <c r="L13" s="195"/>
      <c r="M13" s="195"/>
      <c r="N13" s="196"/>
      <c r="O13" s="194"/>
      <c r="P13" s="195"/>
      <c r="Q13" s="195"/>
      <c r="R13" s="195"/>
      <c r="S13" s="196"/>
      <c r="T13" s="194"/>
      <c r="U13" s="195"/>
      <c r="V13" s="195"/>
      <c r="W13" s="195"/>
      <c r="X13" s="196"/>
      <c r="Y13" s="194"/>
      <c r="Z13" s="195"/>
      <c r="AA13" s="195"/>
      <c r="AB13" s="195"/>
      <c r="AC13" s="196"/>
      <c r="AD13" s="194"/>
      <c r="AE13" s="195"/>
      <c r="AF13" s="195"/>
      <c r="AG13" s="195"/>
      <c r="AH13" s="196"/>
      <c r="AI13" s="194"/>
      <c r="AJ13" s="195"/>
      <c r="AK13" s="195"/>
      <c r="AL13" s="195"/>
      <c r="AM13" s="196"/>
      <c r="AN13" s="194"/>
      <c r="AO13" s="195"/>
      <c r="AP13" s="195"/>
      <c r="AQ13" s="195"/>
      <c r="AR13" s="196"/>
      <c r="AS13" s="194"/>
      <c r="AT13" s="195"/>
      <c r="AU13" s="195"/>
      <c r="AV13" s="195"/>
      <c r="AW13" s="196"/>
      <c r="AX13" s="112"/>
      <c r="AY13" s="35">
        <v>8</v>
      </c>
      <c r="AZ13" s="43" t="str">
        <f t="shared" si="1"/>
        <v>ธันต์ชนก</v>
      </c>
      <c r="BA13" s="194"/>
      <c r="BB13" s="195"/>
      <c r="BC13" s="195"/>
      <c r="BD13" s="195"/>
      <c r="BE13" s="196"/>
      <c r="BF13" s="194"/>
      <c r="BG13" s="195"/>
      <c r="BH13" s="195"/>
      <c r="BI13" s="195"/>
      <c r="BJ13" s="196"/>
      <c r="BK13" s="194"/>
      <c r="BL13" s="195"/>
      <c r="BM13" s="195"/>
      <c r="BN13" s="195"/>
      <c r="BO13" s="196"/>
      <c r="BP13" s="194"/>
      <c r="BQ13" s="195"/>
      <c r="BR13" s="195"/>
      <c r="BS13" s="195"/>
      <c r="BT13" s="196"/>
      <c r="BU13" s="194"/>
      <c r="BV13" s="195"/>
      <c r="BW13" s="195"/>
      <c r="BX13" s="195"/>
      <c r="BY13" s="196"/>
      <c r="BZ13" s="194"/>
      <c r="CA13" s="195"/>
      <c r="CB13" s="195"/>
      <c r="CC13" s="195"/>
      <c r="CD13" s="196"/>
      <c r="CE13" s="194"/>
      <c r="CF13" s="195"/>
      <c r="CG13" s="195"/>
      <c r="CH13" s="195"/>
      <c r="CI13" s="196"/>
      <c r="CJ13" s="194"/>
      <c r="CK13" s="195"/>
      <c r="CL13" s="195"/>
      <c r="CM13" s="195"/>
      <c r="CN13" s="196"/>
      <c r="CO13" s="194"/>
      <c r="CP13" s="195"/>
      <c r="CQ13" s="195"/>
      <c r="CR13" s="195"/>
      <c r="CS13" s="196"/>
      <c r="CT13" s="194"/>
      <c r="CU13" s="195"/>
      <c r="CV13" s="195"/>
      <c r="CW13" s="195"/>
      <c r="CX13" s="196"/>
      <c r="CY13" s="194"/>
      <c r="CZ13" s="195"/>
      <c r="DA13" s="195"/>
      <c r="DB13" s="195"/>
      <c r="DC13" s="196"/>
      <c r="DD13" s="53">
        <f t="shared" si="0"/>
        <v>0</v>
      </c>
    </row>
    <row r="14" spans="1:110" ht="15" customHeight="1" x14ac:dyDescent="0.55000000000000004">
      <c r="A14" s="193">
        <v>9</v>
      </c>
      <c r="B14" s="186" t="str">
        <f>IF(เวลาเรียน1!B14="","",เวลาเรียน1!B14)</f>
        <v>16688</v>
      </c>
      <c r="C14" s="187" t="str">
        <f>IF(เวลาเรียน1!C14="","",เวลาเรียน1!C14)</f>
        <v>ณศลา</v>
      </c>
      <c r="D14" s="188" t="str">
        <f>IF(เวลาเรียน1!D14="","",เวลาเรียน1!D14)</f>
        <v>แสงชูวงษ์</v>
      </c>
      <c r="E14" s="194"/>
      <c r="F14" s="195"/>
      <c r="G14" s="195"/>
      <c r="H14" s="195"/>
      <c r="I14" s="196"/>
      <c r="J14" s="194"/>
      <c r="K14" s="195"/>
      <c r="L14" s="195"/>
      <c r="M14" s="195"/>
      <c r="N14" s="196"/>
      <c r="O14" s="194"/>
      <c r="P14" s="195"/>
      <c r="Q14" s="195"/>
      <c r="R14" s="195"/>
      <c r="S14" s="196"/>
      <c r="T14" s="194"/>
      <c r="U14" s="195"/>
      <c r="V14" s="195"/>
      <c r="W14" s="195"/>
      <c r="X14" s="196"/>
      <c r="Y14" s="194"/>
      <c r="Z14" s="195"/>
      <c r="AA14" s="195"/>
      <c r="AB14" s="195"/>
      <c r="AC14" s="196"/>
      <c r="AD14" s="194"/>
      <c r="AE14" s="195"/>
      <c r="AF14" s="195"/>
      <c r="AG14" s="195"/>
      <c r="AH14" s="196"/>
      <c r="AI14" s="194"/>
      <c r="AJ14" s="195"/>
      <c r="AK14" s="195"/>
      <c r="AL14" s="195"/>
      <c r="AM14" s="196"/>
      <c r="AN14" s="194"/>
      <c r="AO14" s="195"/>
      <c r="AP14" s="195"/>
      <c r="AQ14" s="195"/>
      <c r="AR14" s="196"/>
      <c r="AS14" s="194"/>
      <c r="AT14" s="195"/>
      <c r="AU14" s="195"/>
      <c r="AV14" s="195"/>
      <c r="AW14" s="196"/>
      <c r="AX14" s="112"/>
      <c r="AY14" s="35">
        <v>9</v>
      </c>
      <c r="AZ14" s="43" t="str">
        <f t="shared" si="1"/>
        <v>ณศลา</v>
      </c>
      <c r="BA14" s="194"/>
      <c r="BB14" s="195"/>
      <c r="BC14" s="195"/>
      <c r="BD14" s="195"/>
      <c r="BE14" s="196"/>
      <c r="BF14" s="194"/>
      <c r="BG14" s="195"/>
      <c r="BH14" s="195"/>
      <c r="BI14" s="195"/>
      <c r="BJ14" s="196"/>
      <c r="BK14" s="194"/>
      <c r="BL14" s="195"/>
      <c r="BM14" s="195"/>
      <c r="BN14" s="195"/>
      <c r="BO14" s="196"/>
      <c r="BP14" s="194"/>
      <c r="BQ14" s="195"/>
      <c r="BR14" s="195"/>
      <c r="BS14" s="195"/>
      <c r="BT14" s="196"/>
      <c r="BU14" s="194"/>
      <c r="BV14" s="195"/>
      <c r="BW14" s="195"/>
      <c r="BX14" s="195"/>
      <c r="BY14" s="196"/>
      <c r="BZ14" s="194"/>
      <c r="CA14" s="195"/>
      <c r="CB14" s="195"/>
      <c r="CC14" s="195"/>
      <c r="CD14" s="196"/>
      <c r="CE14" s="194"/>
      <c r="CF14" s="195"/>
      <c r="CG14" s="195"/>
      <c r="CH14" s="195"/>
      <c r="CI14" s="196"/>
      <c r="CJ14" s="194"/>
      <c r="CK14" s="195"/>
      <c r="CL14" s="195"/>
      <c r="CM14" s="195"/>
      <c r="CN14" s="196"/>
      <c r="CO14" s="194"/>
      <c r="CP14" s="195"/>
      <c r="CQ14" s="195"/>
      <c r="CR14" s="195"/>
      <c r="CS14" s="196"/>
      <c r="CT14" s="194"/>
      <c r="CU14" s="195"/>
      <c r="CV14" s="195"/>
      <c r="CW14" s="195"/>
      <c r="CX14" s="196"/>
      <c r="CY14" s="194"/>
      <c r="CZ14" s="195"/>
      <c r="DA14" s="195"/>
      <c r="DB14" s="195"/>
      <c r="DC14" s="196"/>
      <c r="DD14" s="53">
        <f t="shared" si="0"/>
        <v>0</v>
      </c>
    </row>
    <row r="15" spans="1:110" ht="15" customHeight="1" x14ac:dyDescent="0.55000000000000004">
      <c r="A15" s="193">
        <v>10</v>
      </c>
      <c r="B15" s="186" t="str">
        <f>IF(เวลาเรียน1!B15="","",เวลาเรียน1!B15)</f>
        <v>16691</v>
      </c>
      <c r="C15" s="187" t="str">
        <f>IF(เวลาเรียน1!C15="","",เวลาเรียน1!C15)</f>
        <v>ปาภังกร</v>
      </c>
      <c r="D15" s="188" t="str">
        <f>IF(เวลาเรียน1!D15="","",เวลาเรียน1!D15)</f>
        <v>ไชยวินิจ</v>
      </c>
      <c r="E15" s="194"/>
      <c r="F15" s="195"/>
      <c r="G15" s="195"/>
      <c r="H15" s="195"/>
      <c r="I15" s="196"/>
      <c r="J15" s="194"/>
      <c r="K15" s="195"/>
      <c r="L15" s="195"/>
      <c r="M15" s="195"/>
      <c r="N15" s="196"/>
      <c r="O15" s="194"/>
      <c r="P15" s="195"/>
      <c r="Q15" s="195"/>
      <c r="R15" s="195"/>
      <c r="S15" s="196"/>
      <c r="T15" s="194"/>
      <c r="U15" s="195"/>
      <c r="V15" s="195"/>
      <c r="W15" s="195"/>
      <c r="X15" s="196"/>
      <c r="Y15" s="194"/>
      <c r="Z15" s="195"/>
      <c r="AA15" s="195"/>
      <c r="AB15" s="195"/>
      <c r="AC15" s="196"/>
      <c r="AD15" s="194"/>
      <c r="AE15" s="195"/>
      <c r="AF15" s="195"/>
      <c r="AG15" s="195"/>
      <c r="AH15" s="196"/>
      <c r="AI15" s="194"/>
      <c r="AJ15" s="195"/>
      <c r="AK15" s="195"/>
      <c r="AL15" s="195"/>
      <c r="AM15" s="196"/>
      <c r="AN15" s="194"/>
      <c r="AO15" s="195"/>
      <c r="AP15" s="195"/>
      <c r="AQ15" s="195"/>
      <c r="AR15" s="196"/>
      <c r="AS15" s="194"/>
      <c r="AT15" s="195"/>
      <c r="AU15" s="195"/>
      <c r="AV15" s="195"/>
      <c r="AW15" s="196"/>
      <c r="AX15" s="112"/>
      <c r="AY15" s="35">
        <v>10</v>
      </c>
      <c r="AZ15" s="43" t="str">
        <f t="shared" si="1"/>
        <v>ปาภังกร</v>
      </c>
      <c r="BA15" s="194"/>
      <c r="BB15" s="195"/>
      <c r="BC15" s="195"/>
      <c r="BD15" s="195"/>
      <c r="BE15" s="196"/>
      <c r="BF15" s="194"/>
      <c r="BG15" s="195"/>
      <c r="BH15" s="195"/>
      <c r="BI15" s="195"/>
      <c r="BJ15" s="196"/>
      <c r="BK15" s="194"/>
      <c r="BL15" s="195"/>
      <c r="BM15" s="195"/>
      <c r="BN15" s="195"/>
      <c r="BO15" s="196"/>
      <c r="BP15" s="194"/>
      <c r="BQ15" s="195"/>
      <c r="BR15" s="195"/>
      <c r="BS15" s="195"/>
      <c r="BT15" s="196"/>
      <c r="BU15" s="194"/>
      <c r="BV15" s="195"/>
      <c r="BW15" s="195"/>
      <c r="BX15" s="195"/>
      <c r="BY15" s="196"/>
      <c r="BZ15" s="194"/>
      <c r="CA15" s="195"/>
      <c r="CB15" s="195"/>
      <c r="CC15" s="195"/>
      <c r="CD15" s="196"/>
      <c r="CE15" s="194"/>
      <c r="CF15" s="195"/>
      <c r="CG15" s="195"/>
      <c r="CH15" s="195"/>
      <c r="CI15" s="196"/>
      <c r="CJ15" s="194"/>
      <c r="CK15" s="195"/>
      <c r="CL15" s="195"/>
      <c r="CM15" s="195"/>
      <c r="CN15" s="196"/>
      <c r="CO15" s="194"/>
      <c r="CP15" s="195"/>
      <c r="CQ15" s="195"/>
      <c r="CR15" s="195"/>
      <c r="CS15" s="196"/>
      <c r="CT15" s="194"/>
      <c r="CU15" s="195"/>
      <c r="CV15" s="195"/>
      <c r="CW15" s="195"/>
      <c r="CX15" s="196"/>
      <c r="CY15" s="194"/>
      <c r="CZ15" s="195"/>
      <c r="DA15" s="195"/>
      <c r="DB15" s="195"/>
      <c r="DC15" s="196"/>
      <c r="DD15" s="53">
        <f t="shared" si="0"/>
        <v>0</v>
      </c>
    </row>
    <row r="16" spans="1:110" ht="15" customHeight="1" x14ac:dyDescent="0.55000000000000004">
      <c r="A16" s="193">
        <v>11</v>
      </c>
      <c r="B16" s="186" t="str">
        <f>IF(เวลาเรียน1!B16="","",เวลาเรียน1!B16)</f>
        <v>16694</v>
      </c>
      <c r="C16" s="187" t="str">
        <f>IF(เวลาเรียน1!C16="","",เวลาเรียน1!C16)</f>
        <v>ทศพล</v>
      </c>
      <c r="D16" s="188" t="str">
        <f>IF(เวลาเรียน1!D16="","",เวลาเรียน1!D16)</f>
        <v>รักการค้า</v>
      </c>
      <c r="E16" s="194"/>
      <c r="F16" s="195"/>
      <c r="G16" s="195"/>
      <c r="H16" s="195"/>
      <c r="I16" s="196"/>
      <c r="J16" s="194"/>
      <c r="K16" s="195"/>
      <c r="L16" s="195"/>
      <c r="M16" s="195"/>
      <c r="N16" s="196"/>
      <c r="O16" s="194"/>
      <c r="P16" s="195"/>
      <c r="Q16" s="195"/>
      <c r="R16" s="195"/>
      <c r="S16" s="196"/>
      <c r="T16" s="194"/>
      <c r="U16" s="195"/>
      <c r="V16" s="195"/>
      <c r="W16" s="195"/>
      <c r="X16" s="196"/>
      <c r="Y16" s="194"/>
      <c r="Z16" s="195"/>
      <c r="AA16" s="195"/>
      <c r="AB16" s="195"/>
      <c r="AC16" s="196"/>
      <c r="AD16" s="194"/>
      <c r="AE16" s="195"/>
      <c r="AF16" s="195"/>
      <c r="AG16" s="195"/>
      <c r="AH16" s="196"/>
      <c r="AI16" s="194"/>
      <c r="AJ16" s="195"/>
      <c r="AK16" s="195"/>
      <c r="AL16" s="195"/>
      <c r="AM16" s="196"/>
      <c r="AN16" s="194"/>
      <c r="AO16" s="195"/>
      <c r="AP16" s="195"/>
      <c r="AQ16" s="195"/>
      <c r="AR16" s="196"/>
      <c r="AS16" s="194"/>
      <c r="AT16" s="195"/>
      <c r="AU16" s="195"/>
      <c r="AV16" s="195"/>
      <c r="AW16" s="196"/>
      <c r="AX16" s="112"/>
      <c r="AY16" s="35">
        <v>11</v>
      </c>
      <c r="AZ16" s="43" t="str">
        <f t="shared" si="1"/>
        <v>ทศพล</v>
      </c>
      <c r="BA16" s="194"/>
      <c r="BB16" s="195"/>
      <c r="BC16" s="195"/>
      <c r="BD16" s="195"/>
      <c r="BE16" s="196"/>
      <c r="BF16" s="194"/>
      <c r="BG16" s="195"/>
      <c r="BH16" s="195"/>
      <c r="BI16" s="195"/>
      <c r="BJ16" s="196"/>
      <c r="BK16" s="194"/>
      <c r="BL16" s="195"/>
      <c r="BM16" s="195"/>
      <c r="BN16" s="195"/>
      <c r="BO16" s="196"/>
      <c r="BP16" s="194"/>
      <c r="BQ16" s="195"/>
      <c r="BR16" s="195"/>
      <c r="BS16" s="195"/>
      <c r="BT16" s="196"/>
      <c r="BU16" s="194"/>
      <c r="BV16" s="195"/>
      <c r="BW16" s="195"/>
      <c r="BX16" s="195"/>
      <c r="BY16" s="196"/>
      <c r="BZ16" s="194"/>
      <c r="CA16" s="195"/>
      <c r="CB16" s="195"/>
      <c r="CC16" s="195"/>
      <c r="CD16" s="196"/>
      <c r="CE16" s="194"/>
      <c r="CF16" s="195"/>
      <c r="CG16" s="195"/>
      <c r="CH16" s="195"/>
      <c r="CI16" s="196"/>
      <c r="CJ16" s="194"/>
      <c r="CK16" s="195"/>
      <c r="CL16" s="195"/>
      <c r="CM16" s="195"/>
      <c r="CN16" s="196"/>
      <c r="CO16" s="194"/>
      <c r="CP16" s="195"/>
      <c r="CQ16" s="195"/>
      <c r="CR16" s="195"/>
      <c r="CS16" s="196"/>
      <c r="CT16" s="194"/>
      <c r="CU16" s="195"/>
      <c r="CV16" s="195"/>
      <c r="CW16" s="195"/>
      <c r="CX16" s="196"/>
      <c r="CY16" s="194"/>
      <c r="CZ16" s="195"/>
      <c r="DA16" s="195"/>
      <c r="DB16" s="195"/>
      <c r="DC16" s="196"/>
      <c r="DD16" s="53">
        <f t="shared" si="0"/>
        <v>0</v>
      </c>
    </row>
    <row r="17" spans="1:108" ht="15" customHeight="1" x14ac:dyDescent="0.55000000000000004">
      <c r="A17" s="193">
        <v>12</v>
      </c>
      <c r="B17" s="186" t="str">
        <f>IF(เวลาเรียน1!B17="","",เวลาเรียน1!B17)</f>
        <v>16699</v>
      </c>
      <c r="C17" s="187" t="str">
        <f>IF(เวลาเรียน1!C17="","",เวลาเรียน1!C17)</f>
        <v>ปัณณวิชญ์</v>
      </c>
      <c r="D17" s="188" t="str">
        <f>IF(เวลาเรียน1!D17="","",เวลาเรียน1!D17)</f>
        <v>วีระรุจิวัฒน์</v>
      </c>
      <c r="E17" s="194"/>
      <c r="F17" s="195"/>
      <c r="G17" s="195"/>
      <c r="H17" s="195"/>
      <c r="I17" s="196"/>
      <c r="J17" s="194"/>
      <c r="K17" s="195"/>
      <c r="L17" s="195"/>
      <c r="M17" s="195"/>
      <c r="N17" s="196"/>
      <c r="O17" s="194"/>
      <c r="P17" s="195"/>
      <c r="Q17" s="195"/>
      <c r="R17" s="195"/>
      <c r="S17" s="196"/>
      <c r="T17" s="194"/>
      <c r="U17" s="195"/>
      <c r="V17" s="195"/>
      <c r="W17" s="195"/>
      <c r="X17" s="196"/>
      <c r="Y17" s="194"/>
      <c r="Z17" s="195"/>
      <c r="AA17" s="195"/>
      <c r="AB17" s="195"/>
      <c r="AC17" s="196"/>
      <c r="AD17" s="194"/>
      <c r="AE17" s="195"/>
      <c r="AF17" s="195"/>
      <c r="AG17" s="195"/>
      <c r="AH17" s="196"/>
      <c r="AI17" s="194"/>
      <c r="AJ17" s="195"/>
      <c r="AK17" s="195"/>
      <c r="AL17" s="195"/>
      <c r="AM17" s="196"/>
      <c r="AN17" s="194"/>
      <c r="AO17" s="195"/>
      <c r="AP17" s="195"/>
      <c r="AQ17" s="195"/>
      <c r="AR17" s="196"/>
      <c r="AS17" s="194"/>
      <c r="AT17" s="195"/>
      <c r="AU17" s="195"/>
      <c r="AV17" s="195"/>
      <c r="AW17" s="196"/>
      <c r="AX17" s="112"/>
      <c r="AY17" s="35">
        <v>12</v>
      </c>
      <c r="AZ17" s="43" t="str">
        <f t="shared" si="1"/>
        <v>ปัณณวิชญ์</v>
      </c>
      <c r="BA17" s="194"/>
      <c r="BB17" s="195"/>
      <c r="BC17" s="195"/>
      <c r="BD17" s="195"/>
      <c r="BE17" s="196"/>
      <c r="BF17" s="194"/>
      <c r="BG17" s="195"/>
      <c r="BH17" s="195"/>
      <c r="BI17" s="195"/>
      <c r="BJ17" s="196"/>
      <c r="BK17" s="194"/>
      <c r="BL17" s="195"/>
      <c r="BM17" s="195"/>
      <c r="BN17" s="195"/>
      <c r="BO17" s="196"/>
      <c r="BP17" s="194"/>
      <c r="BQ17" s="195"/>
      <c r="BR17" s="195"/>
      <c r="BS17" s="195"/>
      <c r="BT17" s="196"/>
      <c r="BU17" s="194"/>
      <c r="BV17" s="195"/>
      <c r="BW17" s="195"/>
      <c r="BX17" s="195"/>
      <c r="BY17" s="196"/>
      <c r="BZ17" s="194"/>
      <c r="CA17" s="195"/>
      <c r="CB17" s="195"/>
      <c r="CC17" s="195"/>
      <c r="CD17" s="196"/>
      <c r="CE17" s="194"/>
      <c r="CF17" s="195"/>
      <c r="CG17" s="195"/>
      <c r="CH17" s="195"/>
      <c r="CI17" s="196"/>
      <c r="CJ17" s="194"/>
      <c r="CK17" s="195"/>
      <c r="CL17" s="195"/>
      <c r="CM17" s="195"/>
      <c r="CN17" s="196"/>
      <c r="CO17" s="194"/>
      <c r="CP17" s="195"/>
      <c r="CQ17" s="195"/>
      <c r="CR17" s="195"/>
      <c r="CS17" s="196"/>
      <c r="CT17" s="194"/>
      <c r="CU17" s="195"/>
      <c r="CV17" s="195"/>
      <c r="CW17" s="195"/>
      <c r="CX17" s="196"/>
      <c r="CY17" s="194"/>
      <c r="CZ17" s="195"/>
      <c r="DA17" s="195"/>
      <c r="DB17" s="195"/>
      <c r="DC17" s="196"/>
      <c r="DD17" s="53">
        <f t="shared" si="0"/>
        <v>0</v>
      </c>
    </row>
    <row r="18" spans="1:108" ht="15" customHeight="1" x14ac:dyDescent="0.55000000000000004">
      <c r="A18" s="193">
        <v>13</v>
      </c>
      <c r="B18" s="186" t="str">
        <f>IF(เวลาเรียน1!B18="","",เวลาเรียน1!B18)</f>
        <v>16712</v>
      </c>
      <c r="C18" s="187" t="str">
        <f>IF(เวลาเรียน1!C18="","",เวลาเรียน1!C18)</f>
        <v>ภคนันท์</v>
      </c>
      <c r="D18" s="188" t="str">
        <f>IF(เวลาเรียน1!D18="","",เวลาเรียน1!D18)</f>
        <v>อรวรรณหโณทัย</v>
      </c>
      <c r="E18" s="194"/>
      <c r="F18" s="195"/>
      <c r="G18" s="195"/>
      <c r="H18" s="195"/>
      <c r="I18" s="196"/>
      <c r="J18" s="194"/>
      <c r="K18" s="195"/>
      <c r="L18" s="195"/>
      <c r="M18" s="195"/>
      <c r="N18" s="196"/>
      <c r="O18" s="194"/>
      <c r="P18" s="195"/>
      <c r="Q18" s="195"/>
      <c r="R18" s="195"/>
      <c r="S18" s="196"/>
      <c r="T18" s="194"/>
      <c r="U18" s="195"/>
      <c r="V18" s="195"/>
      <c r="W18" s="195"/>
      <c r="X18" s="196"/>
      <c r="Y18" s="194"/>
      <c r="Z18" s="195"/>
      <c r="AA18" s="195"/>
      <c r="AB18" s="195"/>
      <c r="AC18" s="196"/>
      <c r="AD18" s="194"/>
      <c r="AE18" s="195"/>
      <c r="AF18" s="195"/>
      <c r="AG18" s="195"/>
      <c r="AH18" s="196"/>
      <c r="AI18" s="194"/>
      <c r="AJ18" s="195"/>
      <c r="AK18" s="195"/>
      <c r="AL18" s="195"/>
      <c r="AM18" s="196"/>
      <c r="AN18" s="194"/>
      <c r="AO18" s="195"/>
      <c r="AP18" s="195"/>
      <c r="AQ18" s="195"/>
      <c r="AR18" s="196"/>
      <c r="AS18" s="194"/>
      <c r="AT18" s="195"/>
      <c r="AU18" s="195"/>
      <c r="AV18" s="195"/>
      <c r="AW18" s="196"/>
      <c r="AX18" s="112"/>
      <c r="AY18" s="35">
        <v>13</v>
      </c>
      <c r="AZ18" s="43" t="str">
        <f t="shared" si="1"/>
        <v>ภคนันท์</v>
      </c>
      <c r="BA18" s="194"/>
      <c r="BB18" s="195"/>
      <c r="BC18" s="195"/>
      <c r="BD18" s="195"/>
      <c r="BE18" s="196"/>
      <c r="BF18" s="194"/>
      <c r="BG18" s="195"/>
      <c r="BH18" s="195"/>
      <c r="BI18" s="195"/>
      <c r="BJ18" s="196"/>
      <c r="BK18" s="194"/>
      <c r="BL18" s="195"/>
      <c r="BM18" s="195"/>
      <c r="BN18" s="195"/>
      <c r="BO18" s="196"/>
      <c r="BP18" s="194"/>
      <c r="BQ18" s="195"/>
      <c r="BR18" s="195"/>
      <c r="BS18" s="195"/>
      <c r="BT18" s="196"/>
      <c r="BU18" s="194"/>
      <c r="BV18" s="195"/>
      <c r="BW18" s="195"/>
      <c r="BX18" s="195"/>
      <c r="BY18" s="196"/>
      <c r="BZ18" s="194"/>
      <c r="CA18" s="195"/>
      <c r="CB18" s="195"/>
      <c r="CC18" s="195"/>
      <c r="CD18" s="196"/>
      <c r="CE18" s="194"/>
      <c r="CF18" s="195"/>
      <c r="CG18" s="195"/>
      <c r="CH18" s="195"/>
      <c r="CI18" s="196"/>
      <c r="CJ18" s="194"/>
      <c r="CK18" s="195"/>
      <c r="CL18" s="195"/>
      <c r="CM18" s="195"/>
      <c r="CN18" s="196"/>
      <c r="CO18" s="194"/>
      <c r="CP18" s="195"/>
      <c r="CQ18" s="195"/>
      <c r="CR18" s="195"/>
      <c r="CS18" s="196"/>
      <c r="CT18" s="194"/>
      <c r="CU18" s="195"/>
      <c r="CV18" s="195"/>
      <c r="CW18" s="195"/>
      <c r="CX18" s="196"/>
      <c r="CY18" s="194"/>
      <c r="CZ18" s="195"/>
      <c r="DA18" s="195"/>
      <c r="DB18" s="195"/>
      <c r="DC18" s="196"/>
      <c r="DD18" s="53">
        <f t="shared" si="0"/>
        <v>0</v>
      </c>
    </row>
    <row r="19" spans="1:108" ht="15" customHeight="1" x14ac:dyDescent="0.55000000000000004">
      <c r="A19" s="193">
        <v>14</v>
      </c>
      <c r="B19" s="186" t="str">
        <f>IF(เวลาเรียน1!B19="","",เวลาเรียน1!B19)</f>
        <v>16715</v>
      </c>
      <c r="C19" s="187" t="str">
        <f>IF(เวลาเรียน1!C19="","",เวลาเรียน1!C19)</f>
        <v>กฤตตัสฎา</v>
      </c>
      <c r="D19" s="188" t="str">
        <f>IF(เวลาเรียน1!D19="","",เวลาเรียน1!D19)</f>
        <v>จันทร์ดำ</v>
      </c>
      <c r="E19" s="194"/>
      <c r="F19" s="195"/>
      <c r="G19" s="195"/>
      <c r="H19" s="195"/>
      <c r="I19" s="196"/>
      <c r="J19" s="194"/>
      <c r="K19" s="195"/>
      <c r="L19" s="195"/>
      <c r="M19" s="195"/>
      <c r="N19" s="196"/>
      <c r="O19" s="194"/>
      <c r="P19" s="195"/>
      <c r="Q19" s="195"/>
      <c r="R19" s="195"/>
      <c r="S19" s="196"/>
      <c r="T19" s="194"/>
      <c r="U19" s="195"/>
      <c r="V19" s="195"/>
      <c r="W19" s="195"/>
      <c r="X19" s="196"/>
      <c r="Y19" s="194"/>
      <c r="Z19" s="195"/>
      <c r="AA19" s="195"/>
      <c r="AB19" s="195"/>
      <c r="AC19" s="196"/>
      <c r="AD19" s="194"/>
      <c r="AE19" s="195"/>
      <c r="AF19" s="195"/>
      <c r="AG19" s="195"/>
      <c r="AH19" s="196"/>
      <c r="AI19" s="194"/>
      <c r="AJ19" s="195"/>
      <c r="AK19" s="195"/>
      <c r="AL19" s="195"/>
      <c r="AM19" s="196"/>
      <c r="AN19" s="194"/>
      <c r="AO19" s="195"/>
      <c r="AP19" s="195"/>
      <c r="AQ19" s="195"/>
      <c r="AR19" s="196"/>
      <c r="AS19" s="194"/>
      <c r="AT19" s="195"/>
      <c r="AU19" s="195"/>
      <c r="AV19" s="195"/>
      <c r="AW19" s="196"/>
      <c r="AX19" s="112"/>
      <c r="AY19" s="35">
        <v>14</v>
      </c>
      <c r="AZ19" s="43" t="str">
        <f t="shared" si="1"/>
        <v>กฤตตัสฎา</v>
      </c>
      <c r="BA19" s="194"/>
      <c r="BB19" s="195"/>
      <c r="BC19" s="195"/>
      <c r="BD19" s="195"/>
      <c r="BE19" s="196"/>
      <c r="BF19" s="194"/>
      <c r="BG19" s="195"/>
      <c r="BH19" s="195"/>
      <c r="BI19" s="195"/>
      <c r="BJ19" s="196"/>
      <c r="BK19" s="194"/>
      <c r="BL19" s="195"/>
      <c r="BM19" s="195"/>
      <c r="BN19" s="195"/>
      <c r="BO19" s="196"/>
      <c r="BP19" s="194"/>
      <c r="BQ19" s="195"/>
      <c r="BR19" s="195"/>
      <c r="BS19" s="195"/>
      <c r="BT19" s="196"/>
      <c r="BU19" s="194"/>
      <c r="BV19" s="195"/>
      <c r="BW19" s="195"/>
      <c r="BX19" s="195"/>
      <c r="BY19" s="196"/>
      <c r="BZ19" s="194"/>
      <c r="CA19" s="195"/>
      <c r="CB19" s="195"/>
      <c r="CC19" s="195"/>
      <c r="CD19" s="196"/>
      <c r="CE19" s="194"/>
      <c r="CF19" s="195"/>
      <c r="CG19" s="195"/>
      <c r="CH19" s="195"/>
      <c r="CI19" s="196"/>
      <c r="CJ19" s="194"/>
      <c r="CK19" s="195"/>
      <c r="CL19" s="195"/>
      <c r="CM19" s="195"/>
      <c r="CN19" s="196"/>
      <c r="CO19" s="194"/>
      <c r="CP19" s="195"/>
      <c r="CQ19" s="195"/>
      <c r="CR19" s="195"/>
      <c r="CS19" s="196"/>
      <c r="CT19" s="194"/>
      <c r="CU19" s="195"/>
      <c r="CV19" s="195"/>
      <c r="CW19" s="195"/>
      <c r="CX19" s="196"/>
      <c r="CY19" s="194"/>
      <c r="CZ19" s="195"/>
      <c r="DA19" s="195"/>
      <c r="DB19" s="195"/>
      <c r="DC19" s="196"/>
      <c r="DD19" s="53">
        <f t="shared" si="0"/>
        <v>0</v>
      </c>
    </row>
    <row r="20" spans="1:108" ht="15" customHeight="1" x14ac:dyDescent="0.55000000000000004">
      <c r="A20" s="193">
        <v>15</v>
      </c>
      <c r="B20" s="186" t="str">
        <f>IF(เวลาเรียน1!B20="","",เวลาเรียน1!B20)</f>
        <v>16717</v>
      </c>
      <c r="C20" s="187" t="str">
        <f>IF(เวลาเรียน1!C20="","",เวลาเรียน1!C20)</f>
        <v>พีรวิชญ์</v>
      </c>
      <c r="D20" s="188" t="str">
        <f>IF(เวลาเรียน1!D20="","",เวลาเรียน1!D20)</f>
        <v>วิระมิตรชัย</v>
      </c>
      <c r="E20" s="194"/>
      <c r="F20" s="195"/>
      <c r="G20" s="195"/>
      <c r="H20" s="195"/>
      <c r="I20" s="196"/>
      <c r="J20" s="194"/>
      <c r="K20" s="195"/>
      <c r="L20" s="195"/>
      <c r="M20" s="195"/>
      <c r="N20" s="196"/>
      <c r="O20" s="194"/>
      <c r="P20" s="195"/>
      <c r="Q20" s="195"/>
      <c r="R20" s="195"/>
      <c r="S20" s="196"/>
      <c r="T20" s="194"/>
      <c r="U20" s="195"/>
      <c r="V20" s="195"/>
      <c r="W20" s="195"/>
      <c r="X20" s="196"/>
      <c r="Y20" s="194"/>
      <c r="Z20" s="195"/>
      <c r="AA20" s="195"/>
      <c r="AB20" s="195"/>
      <c r="AC20" s="196"/>
      <c r="AD20" s="194"/>
      <c r="AE20" s="195"/>
      <c r="AF20" s="195"/>
      <c r="AG20" s="195"/>
      <c r="AH20" s="196"/>
      <c r="AI20" s="194"/>
      <c r="AJ20" s="195"/>
      <c r="AK20" s="195"/>
      <c r="AL20" s="195"/>
      <c r="AM20" s="196"/>
      <c r="AN20" s="194"/>
      <c r="AO20" s="195"/>
      <c r="AP20" s="195"/>
      <c r="AQ20" s="195"/>
      <c r="AR20" s="196"/>
      <c r="AS20" s="194"/>
      <c r="AT20" s="195"/>
      <c r="AU20" s="195"/>
      <c r="AV20" s="195"/>
      <c r="AW20" s="196"/>
      <c r="AX20" s="112"/>
      <c r="AY20" s="35">
        <v>15</v>
      </c>
      <c r="AZ20" s="43" t="str">
        <f t="shared" si="1"/>
        <v>พีรวิชญ์</v>
      </c>
      <c r="BA20" s="194"/>
      <c r="BB20" s="195"/>
      <c r="BC20" s="195"/>
      <c r="BD20" s="195"/>
      <c r="BE20" s="196"/>
      <c r="BF20" s="194"/>
      <c r="BG20" s="195"/>
      <c r="BH20" s="195"/>
      <c r="BI20" s="195"/>
      <c r="BJ20" s="196"/>
      <c r="BK20" s="194"/>
      <c r="BL20" s="195"/>
      <c r="BM20" s="195"/>
      <c r="BN20" s="195"/>
      <c r="BO20" s="196"/>
      <c r="BP20" s="194"/>
      <c r="BQ20" s="195"/>
      <c r="BR20" s="195"/>
      <c r="BS20" s="195"/>
      <c r="BT20" s="196"/>
      <c r="BU20" s="194"/>
      <c r="BV20" s="195"/>
      <c r="BW20" s="195"/>
      <c r="BX20" s="195"/>
      <c r="BY20" s="196"/>
      <c r="BZ20" s="194"/>
      <c r="CA20" s="195"/>
      <c r="CB20" s="195"/>
      <c r="CC20" s="195"/>
      <c r="CD20" s="196"/>
      <c r="CE20" s="194"/>
      <c r="CF20" s="195"/>
      <c r="CG20" s="195"/>
      <c r="CH20" s="195"/>
      <c r="CI20" s="196"/>
      <c r="CJ20" s="194"/>
      <c r="CK20" s="195"/>
      <c r="CL20" s="195"/>
      <c r="CM20" s="195"/>
      <c r="CN20" s="196"/>
      <c r="CO20" s="194"/>
      <c r="CP20" s="195"/>
      <c r="CQ20" s="195"/>
      <c r="CR20" s="195"/>
      <c r="CS20" s="196"/>
      <c r="CT20" s="194"/>
      <c r="CU20" s="195"/>
      <c r="CV20" s="195"/>
      <c r="CW20" s="195"/>
      <c r="CX20" s="196"/>
      <c r="CY20" s="194"/>
      <c r="CZ20" s="195"/>
      <c r="DA20" s="195"/>
      <c r="DB20" s="195"/>
      <c r="DC20" s="196"/>
      <c r="DD20" s="53">
        <f t="shared" si="0"/>
        <v>0</v>
      </c>
    </row>
    <row r="21" spans="1:108" ht="15" customHeight="1" x14ac:dyDescent="0.55000000000000004">
      <c r="A21" s="193">
        <v>16</v>
      </c>
      <c r="B21" s="186" t="str">
        <f>IF(เวลาเรียน1!B21="","",เวลาเรียน1!B21)</f>
        <v>16718</v>
      </c>
      <c r="C21" s="187" t="str">
        <f>IF(เวลาเรียน1!C21="","",เวลาเรียน1!C21)</f>
        <v>ภูมิพัฒน์</v>
      </c>
      <c r="D21" s="188" t="str">
        <f>IF(เวลาเรียน1!D21="","",เวลาเรียน1!D21)</f>
        <v>จีรังกูล</v>
      </c>
      <c r="E21" s="194"/>
      <c r="F21" s="195"/>
      <c r="G21" s="195"/>
      <c r="H21" s="195"/>
      <c r="I21" s="196"/>
      <c r="J21" s="194"/>
      <c r="K21" s="195"/>
      <c r="L21" s="195"/>
      <c r="M21" s="195"/>
      <c r="N21" s="196"/>
      <c r="O21" s="194"/>
      <c r="P21" s="195"/>
      <c r="Q21" s="195"/>
      <c r="R21" s="195"/>
      <c r="S21" s="196"/>
      <c r="T21" s="194"/>
      <c r="U21" s="195"/>
      <c r="V21" s="195"/>
      <c r="W21" s="195"/>
      <c r="X21" s="196"/>
      <c r="Y21" s="194"/>
      <c r="Z21" s="195"/>
      <c r="AA21" s="195"/>
      <c r="AB21" s="195"/>
      <c r="AC21" s="196"/>
      <c r="AD21" s="194"/>
      <c r="AE21" s="195"/>
      <c r="AF21" s="195"/>
      <c r="AG21" s="195"/>
      <c r="AH21" s="196"/>
      <c r="AI21" s="194"/>
      <c r="AJ21" s="195"/>
      <c r="AK21" s="195"/>
      <c r="AL21" s="195"/>
      <c r="AM21" s="196"/>
      <c r="AN21" s="194"/>
      <c r="AO21" s="195"/>
      <c r="AP21" s="195"/>
      <c r="AQ21" s="195"/>
      <c r="AR21" s="196"/>
      <c r="AS21" s="194"/>
      <c r="AT21" s="195"/>
      <c r="AU21" s="195"/>
      <c r="AV21" s="195"/>
      <c r="AW21" s="196"/>
      <c r="AX21" s="112"/>
      <c r="AY21" s="35">
        <v>16</v>
      </c>
      <c r="AZ21" s="43" t="str">
        <f t="shared" si="1"/>
        <v>ภูมิพัฒน์</v>
      </c>
      <c r="BA21" s="194"/>
      <c r="BB21" s="195"/>
      <c r="BC21" s="195"/>
      <c r="BD21" s="195"/>
      <c r="BE21" s="196"/>
      <c r="BF21" s="194"/>
      <c r="BG21" s="195"/>
      <c r="BH21" s="195"/>
      <c r="BI21" s="195"/>
      <c r="BJ21" s="196"/>
      <c r="BK21" s="194"/>
      <c r="BL21" s="195"/>
      <c r="BM21" s="195"/>
      <c r="BN21" s="195"/>
      <c r="BO21" s="196"/>
      <c r="BP21" s="194"/>
      <c r="BQ21" s="195"/>
      <c r="BR21" s="195"/>
      <c r="BS21" s="195"/>
      <c r="BT21" s="196"/>
      <c r="BU21" s="194"/>
      <c r="BV21" s="195"/>
      <c r="BW21" s="195"/>
      <c r="BX21" s="195"/>
      <c r="BY21" s="196"/>
      <c r="BZ21" s="194"/>
      <c r="CA21" s="195"/>
      <c r="CB21" s="195"/>
      <c r="CC21" s="195"/>
      <c r="CD21" s="196"/>
      <c r="CE21" s="194"/>
      <c r="CF21" s="195"/>
      <c r="CG21" s="195"/>
      <c r="CH21" s="195"/>
      <c r="CI21" s="196"/>
      <c r="CJ21" s="194"/>
      <c r="CK21" s="195"/>
      <c r="CL21" s="195"/>
      <c r="CM21" s="195"/>
      <c r="CN21" s="196"/>
      <c r="CO21" s="194"/>
      <c r="CP21" s="195"/>
      <c r="CQ21" s="195"/>
      <c r="CR21" s="195"/>
      <c r="CS21" s="196"/>
      <c r="CT21" s="194"/>
      <c r="CU21" s="195"/>
      <c r="CV21" s="195"/>
      <c r="CW21" s="195"/>
      <c r="CX21" s="196"/>
      <c r="CY21" s="194"/>
      <c r="CZ21" s="195"/>
      <c r="DA21" s="195"/>
      <c r="DB21" s="195"/>
      <c r="DC21" s="196"/>
      <c r="DD21" s="53">
        <f t="shared" si="0"/>
        <v>0</v>
      </c>
    </row>
    <row r="22" spans="1:108" ht="15" customHeight="1" x14ac:dyDescent="0.55000000000000004">
      <c r="A22" s="193">
        <v>17</v>
      </c>
      <c r="B22" s="186" t="str">
        <f>IF(เวลาเรียน1!B22="","",เวลาเรียน1!B22)</f>
        <v>16724</v>
      </c>
      <c r="C22" s="187" t="str">
        <f>IF(เวลาเรียน1!C22="","",เวลาเรียน1!C22)</f>
        <v>นราวิชญ์</v>
      </c>
      <c r="D22" s="188" t="str">
        <f>IF(เวลาเรียน1!D22="","",เวลาเรียน1!D22)</f>
        <v>เกิดผลมาก</v>
      </c>
      <c r="E22" s="194"/>
      <c r="F22" s="195"/>
      <c r="G22" s="195"/>
      <c r="H22" s="195"/>
      <c r="I22" s="196"/>
      <c r="J22" s="194"/>
      <c r="K22" s="195"/>
      <c r="L22" s="195"/>
      <c r="M22" s="195"/>
      <c r="N22" s="196"/>
      <c r="O22" s="194"/>
      <c r="P22" s="195"/>
      <c r="Q22" s="195"/>
      <c r="R22" s="195"/>
      <c r="S22" s="196"/>
      <c r="T22" s="194"/>
      <c r="U22" s="195"/>
      <c r="V22" s="195"/>
      <c r="W22" s="195"/>
      <c r="X22" s="196"/>
      <c r="Y22" s="194"/>
      <c r="Z22" s="195"/>
      <c r="AA22" s="195"/>
      <c r="AB22" s="195"/>
      <c r="AC22" s="196"/>
      <c r="AD22" s="194"/>
      <c r="AE22" s="195"/>
      <c r="AF22" s="195"/>
      <c r="AG22" s="195"/>
      <c r="AH22" s="196"/>
      <c r="AI22" s="194"/>
      <c r="AJ22" s="195"/>
      <c r="AK22" s="195"/>
      <c r="AL22" s="195"/>
      <c r="AM22" s="196"/>
      <c r="AN22" s="194"/>
      <c r="AO22" s="195"/>
      <c r="AP22" s="195"/>
      <c r="AQ22" s="195"/>
      <c r="AR22" s="196"/>
      <c r="AS22" s="194"/>
      <c r="AT22" s="195"/>
      <c r="AU22" s="195"/>
      <c r="AV22" s="195"/>
      <c r="AW22" s="196"/>
      <c r="AX22" s="112"/>
      <c r="AY22" s="35">
        <v>17</v>
      </c>
      <c r="AZ22" s="43" t="str">
        <f t="shared" si="1"/>
        <v>นราวิชญ์</v>
      </c>
      <c r="BA22" s="194"/>
      <c r="BB22" s="195"/>
      <c r="BC22" s="195"/>
      <c r="BD22" s="195"/>
      <c r="BE22" s="196"/>
      <c r="BF22" s="194"/>
      <c r="BG22" s="195"/>
      <c r="BH22" s="195"/>
      <c r="BI22" s="195"/>
      <c r="BJ22" s="196"/>
      <c r="BK22" s="194"/>
      <c r="BL22" s="195"/>
      <c r="BM22" s="195"/>
      <c r="BN22" s="195"/>
      <c r="BO22" s="196"/>
      <c r="BP22" s="194"/>
      <c r="BQ22" s="195"/>
      <c r="BR22" s="195"/>
      <c r="BS22" s="195"/>
      <c r="BT22" s="196"/>
      <c r="BU22" s="194"/>
      <c r="BV22" s="195"/>
      <c r="BW22" s="195"/>
      <c r="BX22" s="195"/>
      <c r="BY22" s="196"/>
      <c r="BZ22" s="194"/>
      <c r="CA22" s="195"/>
      <c r="CB22" s="195"/>
      <c r="CC22" s="195"/>
      <c r="CD22" s="196"/>
      <c r="CE22" s="194"/>
      <c r="CF22" s="195"/>
      <c r="CG22" s="195"/>
      <c r="CH22" s="195"/>
      <c r="CI22" s="196"/>
      <c r="CJ22" s="194"/>
      <c r="CK22" s="195"/>
      <c r="CL22" s="195"/>
      <c r="CM22" s="195"/>
      <c r="CN22" s="196"/>
      <c r="CO22" s="194"/>
      <c r="CP22" s="195"/>
      <c r="CQ22" s="195"/>
      <c r="CR22" s="195"/>
      <c r="CS22" s="196"/>
      <c r="CT22" s="194"/>
      <c r="CU22" s="195"/>
      <c r="CV22" s="195"/>
      <c r="CW22" s="195"/>
      <c r="CX22" s="196"/>
      <c r="CY22" s="194"/>
      <c r="CZ22" s="195"/>
      <c r="DA22" s="195"/>
      <c r="DB22" s="195"/>
      <c r="DC22" s="196"/>
      <c r="DD22" s="53">
        <f t="shared" si="0"/>
        <v>0</v>
      </c>
    </row>
    <row r="23" spans="1:108" ht="15" customHeight="1" x14ac:dyDescent="0.55000000000000004">
      <c r="A23" s="193">
        <v>18</v>
      </c>
      <c r="B23" s="186" t="str">
        <f>IF(เวลาเรียน1!B23="","",เวลาเรียน1!B23)</f>
        <v>16726</v>
      </c>
      <c r="C23" s="187" t="str">
        <f>IF(เวลาเรียน1!C23="","",เวลาเรียน1!C23)</f>
        <v>อิทธิพัฒน์</v>
      </c>
      <c r="D23" s="188" t="str">
        <f>IF(เวลาเรียน1!D23="","",เวลาเรียน1!D23)</f>
        <v>เลิศชาญวุฒิ</v>
      </c>
      <c r="E23" s="194"/>
      <c r="F23" s="195"/>
      <c r="G23" s="195"/>
      <c r="H23" s="195"/>
      <c r="I23" s="196"/>
      <c r="J23" s="194"/>
      <c r="K23" s="195"/>
      <c r="L23" s="195"/>
      <c r="M23" s="195"/>
      <c r="N23" s="196"/>
      <c r="O23" s="194"/>
      <c r="P23" s="195"/>
      <c r="Q23" s="195"/>
      <c r="R23" s="195"/>
      <c r="S23" s="196"/>
      <c r="T23" s="194"/>
      <c r="U23" s="195"/>
      <c r="V23" s="195"/>
      <c r="W23" s="195"/>
      <c r="X23" s="196"/>
      <c r="Y23" s="194"/>
      <c r="Z23" s="195"/>
      <c r="AA23" s="195"/>
      <c r="AB23" s="195"/>
      <c r="AC23" s="196"/>
      <c r="AD23" s="194"/>
      <c r="AE23" s="195"/>
      <c r="AF23" s="195"/>
      <c r="AG23" s="195"/>
      <c r="AH23" s="196"/>
      <c r="AI23" s="194"/>
      <c r="AJ23" s="195"/>
      <c r="AK23" s="195"/>
      <c r="AL23" s="195"/>
      <c r="AM23" s="196"/>
      <c r="AN23" s="194"/>
      <c r="AO23" s="195"/>
      <c r="AP23" s="195"/>
      <c r="AQ23" s="195"/>
      <c r="AR23" s="196"/>
      <c r="AS23" s="194"/>
      <c r="AT23" s="195"/>
      <c r="AU23" s="195"/>
      <c r="AV23" s="195"/>
      <c r="AW23" s="196"/>
      <c r="AX23" s="112"/>
      <c r="AY23" s="35">
        <v>18</v>
      </c>
      <c r="AZ23" s="43" t="str">
        <f t="shared" si="1"/>
        <v>อิทธิพัฒน์</v>
      </c>
      <c r="BA23" s="194"/>
      <c r="BB23" s="195"/>
      <c r="BC23" s="195"/>
      <c r="BD23" s="195"/>
      <c r="BE23" s="196"/>
      <c r="BF23" s="194"/>
      <c r="BG23" s="195"/>
      <c r="BH23" s="195"/>
      <c r="BI23" s="195"/>
      <c r="BJ23" s="196"/>
      <c r="BK23" s="194"/>
      <c r="BL23" s="195"/>
      <c r="BM23" s="195"/>
      <c r="BN23" s="195"/>
      <c r="BO23" s="196"/>
      <c r="BP23" s="194"/>
      <c r="BQ23" s="195"/>
      <c r="BR23" s="195"/>
      <c r="BS23" s="195"/>
      <c r="BT23" s="196"/>
      <c r="BU23" s="194"/>
      <c r="BV23" s="195"/>
      <c r="BW23" s="195"/>
      <c r="BX23" s="195"/>
      <c r="BY23" s="196"/>
      <c r="BZ23" s="194"/>
      <c r="CA23" s="195"/>
      <c r="CB23" s="195"/>
      <c r="CC23" s="195"/>
      <c r="CD23" s="196"/>
      <c r="CE23" s="194"/>
      <c r="CF23" s="195"/>
      <c r="CG23" s="195"/>
      <c r="CH23" s="195"/>
      <c r="CI23" s="196"/>
      <c r="CJ23" s="194"/>
      <c r="CK23" s="195"/>
      <c r="CL23" s="195"/>
      <c r="CM23" s="195"/>
      <c r="CN23" s="196"/>
      <c r="CO23" s="194"/>
      <c r="CP23" s="195"/>
      <c r="CQ23" s="195"/>
      <c r="CR23" s="195"/>
      <c r="CS23" s="196"/>
      <c r="CT23" s="194"/>
      <c r="CU23" s="195"/>
      <c r="CV23" s="195"/>
      <c r="CW23" s="195"/>
      <c r="CX23" s="196"/>
      <c r="CY23" s="194"/>
      <c r="CZ23" s="195"/>
      <c r="DA23" s="195"/>
      <c r="DB23" s="195"/>
      <c r="DC23" s="196"/>
      <c r="DD23" s="53">
        <f t="shared" si="0"/>
        <v>0</v>
      </c>
    </row>
    <row r="24" spans="1:108" ht="15" customHeight="1" x14ac:dyDescent="0.55000000000000004">
      <c r="A24" s="193">
        <v>19</v>
      </c>
      <c r="B24" s="186" t="str">
        <f>IF(เวลาเรียน1!B24="","",เวลาเรียน1!B24)</f>
        <v>16730</v>
      </c>
      <c r="C24" s="187" t="str">
        <f>IF(เวลาเรียน1!C24="","",เวลาเรียน1!C24)</f>
        <v>พัฒน์</v>
      </c>
      <c r="D24" s="188" t="str">
        <f>IF(เวลาเรียน1!D24="","",เวลาเรียน1!D24)</f>
        <v>พิพัฒน์ศิริศักดิ์</v>
      </c>
      <c r="E24" s="194"/>
      <c r="F24" s="195"/>
      <c r="G24" s="195"/>
      <c r="H24" s="195"/>
      <c r="I24" s="196"/>
      <c r="J24" s="194"/>
      <c r="K24" s="195"/>
      <c r="L24" s="195"/>
      <c r="M24" s="195"/>
      <c r="N24" s="196"/>
      <c r="O24" s="194"/>
      <c r="P24" s="195"/>
      <c r="Q24" s="195"/>
      <c r="R24" s="195"/>
      <c r="S24" s="196"/>
      <c r="T24" s="194"/>
      <c r="U24" s="195"/>
      <c r="V24" s="195"/>
      <c r="W24" s="195"/>
      <c r="X24" s="196"/>
      <c r="Y24" s="194"/>
      <c r="Z24" s="195"/>
      <c r="AA24" s="195"/>
      <c r="AB24" s="195"/>
      <c r="AC24" s="196"/>
      <c r="AD24" s="194"/>
      <c r="AE24" s="195"/>
      <c r="AF24" s="195"/>
      <c r="AG24" s="195"/>
      <c r="AH24" s="196"/>
      <c r="AI24" s="194"/>
      <c r="AJ24" s="195"/>
      <c r="AK24" s="195"/>
      <c r="AL24" s="195"/>
      <c r="AM24" s="196"/>
      <c r="AN24" s="194"/>
      <c r="AO24" s="195"/>
      <c r="AP24" s="195"/>
      <c r="AQ24" s="195"/>
      <c r="AR24" s="196"/>
      <c r="AS24" s="194"/>
      <c r="AT24" s="195"/>
      <c r="AU24" s="195"/>
      <c r="AV24" s="195"/>
      <c r="AW24" s="196"/>
      <c r="AX24" s="112"/>
      <c r="AY24" s="35">
        <v>19</v>
      </c>
      <c r="AZ24" s="43" t="str">
        <f t="shared" si="1"/>
        <v>พัฒน์</v>
      </c>
      <c r="BA24" s="194"/>
      <c r="BB24" s="195"/>
      <c r="BC24" s="195"/>
      <c r="BD24" s="195"/>
      <c r="BE24" s="196"/>
      <c r="BF24" s="194"/>
      <c r="BG24" s="195"/>
      <c r="BH24" s="195"/>
      <c r="BI24" s="195"/>
      <c r="BJ24" s="196"/>
      <c r="BK24" s="194"/>
      <c r="BL24" s="195"/>
      <c r="BM24" s="195"/>
      <c r="BN24" s="195"/>
      <c r="BO24" s="196"/>
      <c r="BP24" s="194"/>
      <c r="BQ24" s="195"/>
      <c r="BR24" s="195"/>
      <c r="BS24" s="195"/>
      <c r="BT24" s="196"/>
      <c r="BU24" s="194"/>
      <c r="BV24" s="195"/>
      <c r="BW24" s="195"/>
      <c r="BX24" s="195"/>
      <c r="BY24" s="196"/>
      <c r="BZ24" s="194"/>
      <c r="CA24" s="195"/>
      <c r="CB24" s="195"/>
      <c r="CC24" s="195"/>
      <c r="CD24" s="196"/>
      <c r="CE24" s="194"/>
      <c r="CF24" s="195"/>
      <c r="CG24" s="195"/>
      <c r="CH24" s="195"/>
      <c r="CI24" s="196"/>
      <c r="CJ24" s="194"/>
      <c r="CK24" s="195"/>
      <c r="CL24" s="195"/>
      <c r="CM24" s="195"/>
      <c r="CN24" s="196"/>
      <c r="CO24" s="194"/>
      <c r="CP24" s="195"/>
      <c r="CQ24" s="195"/>
      <c r="CR24" s="195"/>
      <c r="CS24" s="196"/>
      <c r="CT24" s="194"/>
      <c r="CU24" s="195"/>
      <c r="CV24" s="195"/>
      <c r="CW24" s="195"/>
      <c r="CX24" s="196"/>
      <c r="CY24" s="194"/>
      <c r="CZ24" s="195"/>
      <c r="DA24" s="195"/>
      <c r="DB24" s="195"/>
      <c r="DC24" s="196"/>
      <c r="DD24" s="53">
        <f t="shared" si="0"/>
        <v>0</v>
      </c>
    </row>
    <row r="25" spans="1:108" ht="15" customHeight="1" x14ac:dyDescent="0.55000000000000004">
      <c r="A25" s="193">
        <v>20</v>
      </c>
      <c r="B25" s="186" t="str">
        <f>IF(เวลาเรียน1!B25="","",เวลาเรียน1!B25)</f>
        <v>16738</v>
      </c>
      <c r="C25" s="187" t="str">
        <f>IF(เวลาเรียน1!C25="","",เวลาเรียน1!C25)</f>
        <v>ณภัทร</v>
      </c>
      <c r="D25" s="188" t="str">
        <f>IF(เวลาเรียน1!D25="","",เวลาเรียน1!D25)</f>
        <v>ธรารัตน์เสถียร</v>
      </c>
      <c r="E25" s="194"/>
      <c r="F25" s="195"/>
      <c r="G25" s="195"/>
      <c r="H25" s="195"/>
      <c r="I25" s="196"/>
      <c r="J25" s="194"/>
      <c r="K25" s="195"/>
      <c r="L25" s="195"/>
      <c r="M25" s="195"/>
      <c r="N25" s="196"/>
      <c r="O25" s="194"/>
      <c r="P25" s="195"/>
      <c r="Q25" s="195"/>
      <c r="R25" s="195"/>
      <c r="S25" s="196"/>
      <c r="T25" s="194"/>
      <c r="U25" s="195"/>
      <c r="V25" s="195"/>
      <c r="W25" s="195"/>
      <c r="X25" s="196"/>
      <c r="Y25" s="194"/>
      <c r="Z25" s="195"/>
      <c r="AA25" s="195"/>
      <c r="AB25" s="195"/>
      <c r="AC25" s="196"/>
      <c r="AD25" s="194"/>
      <c r="AE25" s="195"/>
      <c r="AF25" s="195"/>
      <c r="AG25" s="195"/>
      <c r="AH25" s="196"/>
      <c r="AI25" s="194"/>
      <c r="AJ25" s="195"/>
      <c r="AK25" s="195"/>
      <c r="AL25" s="195"/>
      <c r="AM25" s="196"/>
      <c r="AN25" s="194"/>
      <c r="AO25" s="195"/>
      <c r="AP25" s="195"/>
      <c r="AQ25" s="195"/>
      <c r="AR25" s="196"/>
      <c r="AS25" s="194"/>
      <c r="AT25" s="195"/>
      <c r="AU25" s="195"/>
      <c r="AV25" s="195"/>
      <c r="AW25" s="196"/>
      <c r="AX25" s="112"/>
      <c r="AY25" s="35">
        <v>20</v>
      </c>
      <c r="AZ25" s="43" t="str">
        <f t="shared" si="1"/>
        <v>ณภัทร</v>
      </c>
      <c r="BA25" s="194"/>
      <c r="BB25" s="195"/>
      <c r="BC25" s="195"/>
      <c r="BD25" s="195"/>
      <c r="BE25" s="196"/>
      <c r="BF25" s="194"/>
      <c r="BG25" s="195"/>
      <c r="BH25" s="195"/>
      <c r="BI25" s="195"/>
      <c r="BJ25" s="196"/>
      <c r="BK25" s="194"/>
      <c r="BL25" s="195"/>
      <c r="BM25" s="195"/>
      <c r="BN25" s="195"/>
      <c r="BO25" s="196"/>
      <c r="BP25" s="194"/>
      <c r="BQ25" s="195"/>
      <c r="BR25" s="195"/>
      <c r="BS25" s="195"/>
      <c r="BT25" s="196"/>
      <c r="BU25" s="194"/>
      <c r="BV25" s="195"/>
      <c r="BW25" s="195"/>
      <c r="BX25" s="195"/>
      <c r="BY25" s="196"/>
      <c r="BZ25" s="194"/>
      <c r="CA25" s="195"/>
      <c r="CB25" s="195"/>
      <c r="CC25" s="195"/>
      <c r="CD25" s="196"/>
      <c r="CE25" s="194"/>
      <c r="CF25" s="195"/>
      <c r="CG25" s="195"/>
      <c r="CH25" s="195"/>
      <c r="CI25" s="196"/>
      <c r="CJ25" s="194"/>
      <c r="CK25" s="195"/>
      <c r="CL25" s="195"/>
      <c r="CM25" s="195"/>
      <c r="CN25" s="196"/>
      <c r="CO25" s="194"/>
      <c r="CP25" s="195"/>
      <c r="CQ25" s="195"/>
      <c r="CR25" s="195"/>
      <c r="CS25" s="196"/>
      <c r="CT25" s="194"/>
      <c r="CU25" s="195"/>
      <c r="CV25" s="195"/>
      <c r="CW25" s="195"/>
      <c r="CX25" s="196"/>
      <c r="CY25" s="194"/>
      <c r="CZ25" s="195"/>
      <c r="DA25" s="195"/>
      <c r="DB25" s="195"/>
      <c r="DC25" s="196"/>
      <c r="DD25" s="53">
        <f t="shared" si="0"/>
        <v>0</v>
      </c>
    </row>
    <row r="26" spans="1:108" ht="15" customHeight="1" x14ac:dyDescent="0.55000000000000004">
      <c r="A26" s="193">
        <v>21</v>
      </c>
      <c r="B26" s="186" t="str">
        <f>IF(เวลาเรียน1!B26="","",เวลาเรียน1!B26)</f>
        <v>16740</v>
      </c>
      <c r="C26" s="187" t="str">
        <f>IF(เวลาเรียน1!C26="","",เวลาเรียน1!C26)</f>
        <v>กฤตภาส</v>
      </c>
      <c r="D26" s="188" t="str">
        <f>IF(เวลาเรียน1!D26="","",เวลาเรียน1!D26)</f>
        <v>พัฒนกุล</v>
      </c>
      <c r="E26" s="194"/>
      <c r="F26" s="195"/>
      <c r="G26" s="195"/>
      <c r="H26" s="195"/>
      <c r="I26" s="196"/>
      <c r="J26" s="194"/>
      <c r="K26" s="195"/>
      <c r="L26" s="195"/>
      <c r="M26" s="195"/>
      <c r="N26" s="196"/>
      <c r="O26" s="194"/>
      <c r="P26" s="195"/>
      <c r="Q26" s="195"/>
      <c r="R26" s="195"/>
      <c r="S26" s="196"/>
      <c r="T26" s="194"/>
      <c r="U26" s="195"/>
      <c r="V26" s="195"/>
      <c r="W26" s="195"/>
      <c r="X26" s="196"/>
      <c r="Y26" s="194"/>
      <c r="Z26" s="195"/>
      <c r="AA26" s="195"/>
      <c r="AB26" s="195"/>
      <c r="AC26" s="196"/>
      <c r="AD26" s="194"/>
      <c r="AE26" s="195"/>
      <c r="AF26" s="195"/>
      <c r="AG26" s="195"/>
      <c r="AH26" s="196"/>
      <c r="AI26" s="194"/>
      <c r="AJ26" s="195"/>
      <c r="AK26" s="195"/>
      <c r="AL26" s="195"/>
      <c r="AM26" s="196"/>
      <c r="AN26" s="194"/>
      <c r="AO26" s="195"/>
      <c r="AP26" s="195"/>
      <c r="AQ26" s="195"/>
      <c r="AR26" s="196"/>
      <c r="AS26" s="194"/>
      <c r="AT26" s="195"/>
      <c r="AU26" s="195"/>
      <c r="AV26" s="195"/>
      <c r="AW26" s="196"/>
      <c r="AX26" s="112"/>
      <c r="AY26" s="35">
        <v>21</v>
      </c>
      <c r="AZ26" s="43" t="str">
        <f t="shared" si="1"/>
        <v>กฤตภาส</v>
      </c>
      <c r="BA26" s="194"/>
      <c r="BB26" s="195"/>
      <c r="BC26" s="195"/>
      <c r="BD26" s="195"/>
      <c r="BE26" s="196"/>
      <c r="BF26" s="194"/>
      <c r="BG26" s="195"/>
      <c r="BH26" s="195"/>
      <c r="BI26" s="195"/>
      <c r="BJ26" s="196"/>
      <c r="BK26" s="194"/>
      <c r="BL26" s="195"/>
      <c r="BM26" s="195"/>
      <c r="BN26" s="195"/>
      <c r="BO26" s="196"/>
      <c r="BP26" s="194"/>
      <c r="BQ26" s="195"/>
      <c r="BR26" s="195"/>
      <c r="BS26" s="195"/>
      <c r="BT26" s="196"/>
      <c r="BU26" s="194"/>
      <c r="BV26" s="195"/>
      <c r="BW26" s="195"/>
      <c r="BX26" s="195"/>
      <c r="BY26" s="196"/>
      <c r="BZ26" s="194"/>
      <c r="CA26" s="195"/>
      <c r="CB26" s="195"/>
      <c r="CC26" s="195"/>
      <c r="CD26" s="196"/>
      <c r="CE26" s="194"/>
      <c r="CF26" s="195"/>
      <c r="CG26" s="195"/>
      <c r="CH26" s="195"/>
      <c r="CI26" s="196"/>
      <c r="CJ26" s="194"/>
      <c r="CK26" s="195"/>
      <c r="CL26" s="195"/>
      <c r="CM26" s="195"/>
      <c r="CN26" s="196"/>
      <c r="CO26" s="194"/>
      <c r="CP26" s="195"/>
      <c r="CQ26" s="195"/>
      <c r="CR26" s="195"/>
      <c r="CS26" s="196"/>
      <c r="CT26" s="194"/>
      <c r="CU26" s="195"/>
      <c r="CV26" s="195"/>
      <c r="CW26" s="195"/>
      <c r="CX26" s="196"/>
      <c r="CY26" s="194"/>
      <c r="CZ26" s="195"/>
      <c r="DA26" s="195"/>
      <c r="DB26" s="195"/>
      <c r="DC26" s="196"/>
      <c r="DD26" s="53">
        <f t="shared" si="0"/>
        <v>0</v>
      </c>
    </row>
    <row r="27" spans="1:108" ht="15" customHeight="1" x14ac:dyDescent="0.55000000000000004">
      <c r="A27" s="193">
        <v>22</v>
      </c>
      <c r="B27" s="186" t="str">
        <f>IF(เวลาเรียน1!B27="","",เวลาเรียน1!B27)</f>
        <v>16752</v>
      </c>
      <c r="C27" s="187" t="str">
        <f>IF(เวลาเรียน1!C27="","",เวลาเรียน1!C27)</f>
        <v>วิษณุกรณ์</v>
      </c>
      <c r="D27" s="188" t="str">
        <f>IF(เวลาเรียน1!D27="","",เวลาเรียน1!D27)</f>
        <v>ชมประเสริฐ</v>
      </c>
      <c r="E27" s="194"/>
      <c r="F27" s="195"/>
      <c r="G27" s="195"/>
      <c r="H27" s="195"/>
      <c r="I27" s="196"/>
      <c r="J27" s="194"/>
      <c r="K27" s="195"/>
      <c r="L27" s="195"/>
      <c r="M27" s="195"/>
      <c r="N27" s="196"/>
      <c r="O27" s="194"/>
      <c r="P27" s="195"/>
      <c r="Q27" s="195"/>
      <c r="R27" s="195"/>
      <c r="S27" s="196"/>
      <c r="T27" s="194"/>
      <c r="U27" s="195"/>
      <c r="V27" s="195"/>
      <c r="W27" s="195"/>
      <c r="X27" s="196"/>
      <c r="Y27" s="194"/>
      <c r="Z27" s="195"/>
      <c r="AA27" s="195"/>
      <c r="AB27" s="195"/>
      <c r="AC27" s="196"/>
      <c r="AD27" s="194"/>
      <c r="AE27" s="195"/>
      <c r="AF27" s="195"/>
      <c r="AG27" s="195"/>
      <c r="AH27" s="196"/>
      <c r="AI27" s="194"/>
      <c r="AJ27" s="195"/>
      <c r="AK27" s="195"/>
      <c r="AL27" s="195"/>
      <c r="AM27" s="196"/>
      <c r="AN27" s="194"/>
      <c r="AO27" s="195"/>
      <c r="AP27" s="195"/>
      <c r="AQ27" s="195"/>
      <c r="AR27" s="196"/>
      <c r="AS27" s="194"/>
      <c r="AT27" s="195"/>
      <c r="AU27" s="195"/>
      <c r="AV27" s="195"/>
      <c r="AW27" s="196"/>
      <c r="AX27" s="112"/>
      <c r="AY27" s="35">
        <v>22</v>
      </c>
      <c r="AZ27" s="43" t="str">
        <f t="shared" si="1"/>
        <v>วิษณุกรณ์</v>
      </c>
      <c r="BA27" s="194"/>
      <c r="BB27" s="195"/>
      <c r="BC27" s="195"/>
      <c r="BD27" s="195"/>
      <c r="BE27" s="196"/>
      <c r="BF27" s="194"/>
      <c r="BG27" s="195"/>
      <c r="BH27" s="195"/>
      <c r="BI27" s="195"/>
      <c r="BJ27" s="196"/>
      <c r="BK27" s="194"/>
      <c r="BL27" s="195"/>
      <c r="BM27" s="195"/>
      <c r="BN27" s="195"/>
      <c r="BO27" s="196"/>
      <c r="BP27" s="194"/>
      <c r="BQ27" s="195"/>
      <c r="BR27" s="195"/>
      <c r="BS27" s="195"/>
      <c r="BT27" s="196"/>
      <c r="BU27" s="194"/>
      <c r="BV27" s="195"/>
      <c r="BW27" s="195"/>
      <c r="BX27" s="195"/>
      <c r="BY27" s="196"/>
      <c r="BZ27" s="194"/>
      <c r="CA27" s="195"/>
      <c r="CB27" s="195"/>
      <c r="CC27" s="195"/>
      <c r="CD27" s="196"/>
      <c r="CE27" s="194"/>
      <c r="CF27" s="195"/>
      <c r="CG27" s="195"/>
      <c r="CH27" s="195"/>
      <c r="CI27" s="196"/>
      <c r="CJ27" s="194"/>
      <c r="CK27" s="195"/>
      <c r="CL27" s="195"/>
      <c r="CM27" s="195"/>
      <c r="CN27" s="196"/>
      <c r="CO27" s="194"/>
      <c r="CP27" s="195"/>
      <c r="CQ27" s="195"/>
      <c r="CR27" s="195"/>
      <c r="CS27" s="196"/>
      <c r="CT27" s="194"/>
      <c r="CU27" s="195"/>
      <c r="CV27" s="195"/>
      <c r="CW27" s="195"/>
      <c r="CX27" s="196"/>
      <c r="CY27" s="194"/>
      <c r="CZ27" s="195"/>
      <c r="DA27" s="195"/>
      <c r="DB27" s="195"/>
      <c r="DC27" s="196"/>
      <c r="DD27" s="53">
        <f t="shared" si="0"/>
        <v>0</v>
      </c>
    </row>
    <row r="28" spans="1:108" ht="15" customHeight="1" x14ac:dyDescent="0.55000000000000004">
      <c r="A28" s="193">
        <v>23</v>
      </c>
      <c r="B28" s="186" t="str">
        <f>IF(เวลาเรียน1!B28="","",เวลาเรียน1!B28)</f>
        <v>16753</v>
      </c>
      <c r="C28" s="187" t="str">
        <f>IF(เวลาเรียน1!C28="","",เวลาเรียน1!C28)</f>
        <v>ธรรมปพน</v>
      </c>
      <c r="D28" s="188" t="str">
        <f>IF(เวลาเรียน1!D28="","",เวลาเรียน1!D28)</f>
        <v>สุขสอาด</v>
      </c>
      <c r="E28" s="194"/>
      <c r="F28" s="195"/>
      <c r="G28" s="195"/>
      <c r="H28" s="195"/>
      <c r="I28" s="196"/>
      <c r="J28" s="194"/>
      <c r="K28" s="195"/>
      <c r="L28" s="195"/>
      <c r="M28" s="195"/>
      <c r="N28" s="196"/>
      <c r="O28" s="194"/>
      <c r="P28" s="195"/>
      <c r="Q28" s="195"/>
      <c r="R28" s="195"/>
      <c r="S28" s="196"/>
      <c r="T28" s="194"/>
      <c r="U28" s="195"/>
      <c r="V28" s="195"/>
      <c r="W28" s="195"/>
      <c r="X28" s="196"/>
      <c r="Y28" s="194"/>
      <c r="Z28" s="195"/>
      <c r="AA28" s="195"/>
      <c r="AB28" s="195"/>
      <c r="AC28" s="196"/>
      <c r="AD28" s="194"/>
      <c r="AE28" s="195"/>
      <c r="AF28" s="195"/>
      <c r="AG28" s="195"/>
      <c r="AH28" s="196"/>
      <c r="AI28" s="194"/>
      <c r="AJ28" s="195"/>
      <c r="AK28" s="195"/>
      <c r="AL28" s="195"/>
      <c r="AM28" s="196"/>
      <c r="AN28" s="194"/>
      <c r="AO28" s="195"/>
      <c r="AP28" s="195"/>
      <c r="AQ28" s="195"/>
      <c r="AR28" s="196"/>
      <c r="AS28" s="194"/>
      <c r="AT28" s="195"/>
      <c r="AU28" s="195"/>
      <c r="AV28" s="195"/>
      <c r="AW28" s="196"/>
      <c r="AX28" s="112"/>
      <c r="AY28" s="35">
        <v>23</v>
      </c>
      <c r="AZ28" s="43" t="str">
        <f t="shared" si="1"/>
        <v>ธรรมปพน</v>
      </c>
      <c r="BA28" s="194"/>
      <c r="BB28" s="195"/>
      <c r="BC28" s="195"/>
      <c r="BD28" s="195"/>
      <c r="BE28" s="196"/>
      <c r="BF28" s="194"/>
      <c r="BG28" s="195"/>
      <c r="BH28" s="195"/>
      <c r="BI28" s="195"/>
      <c r="BJ28" s="196"/>
      <c r="BK28" s="194"/>
      <c r="BL28" s="195"/>
      <c r="BM28" s="195"/>
      <c r="BN28" s="195"/>
      <c r="BO28" s="196"/>
      <c r="BP28" s="194"/>
      <c r="BQ28" s="195"/>
      <c r="BR28" s="195"/>
      <c r="BS28" s="195"/>
      <c r="BT28" s="196"/>
      <c r="BU28" s="194"/>
      <c r="BV28" s="195"/>
      <c r="BW28" s="195"/>
      <c r="BX28" s="195"/>
      <c r="BY28" s="196"/>
      <c r="BZ28" s="194"/>
      <c r="CA28" s="195"/>
      <c r="CB28" s="195"/>
      <c r="CC28" s="195"/>
      <c r="CD28" s="196"/>
      <c r="CE28" s="194"/>
      <c r="CF28" s="195"/>
      <c r="CG28" s="195"/>
      <c r="CH28" s="195"/>
      <c r="CI28" s="196"/>
      <c r="CJ28" s="194"/>
      <c r="CK28" s="195"/>
      <c r="CL28" s="195"/>
      <c r="CM28" s="195"/>
      <c r="CN28" s="196"/>
      <c r="CO28" s="194"/>
      <c r="CP28" s="195"/>
      <c r="CQ28" s="195"/>
      <c r="CR28" s="195"/>
      <c r="CS28" s="196"/>
      <c r="CT28" s="194"/>
      <c r="CU28" s="195"/>
      <c r="CV28" s="195"/>
      <c r="CW28" s="195"/>
      <c r="CX28" s="196"/>
      <c r="CY28" s="194"/>
      <c r="CZ28" s="195"/>
      <c r="DA28" s="195"/>
      <c r="DB28" s="195"/>
      <c r="DC28" s="196"/>
      <c r="DD28" s="53">
        <f t="shared" si="0"/>
        <v>0</v>
      </c>
    </row>
    <row r="29" spans="1:108" ht="15" customHeight="1" x14ac:dyDescent="0.55000000000000004">
      <c r="A29" s="193">
        <v>24</v>
      </c>
      <c r="B29" s="186" t="str">
        <f>IF(เวลาเรียน1!B29="","",เวลาเรียน1!B29)</f>
        <v>16755</v>
      </c>
      <c r="C29" s="187" t="str">
        <f>IF(เวลาเรียน1!C29="","",เวลาเรียน1!C29)</f>
        <v>ณัฎฐ์ธนัน</v>
      </c>
      <c r="D29" s="188" t="str">
        <f>IF(เวลาเรียน1!D29="","",เวลาเรียน1!D29)</f>
        <v>สุขผดุง</v>
      </c>
      <c r="E29" s="194"/>
      <c r="F29" s="195"/>
      <c r="G29" s="195"/>
      <c r="H29" s="195"/>
      <c r="I29" s="196"/>
      <c r="J29" s="194"/>
      <c r="K29" s="195"/>
      <c r="L29" s="195"/>
      <c r="M29" s="195"/>
      <c r="N29" s="196"/>
      <c r="O29" s="194"/>
      <c r="P29" s="195"/>
      <c r="Q29" s="195"/>
      <c r="R29" s="195"/>
      <c r="S29" s="196"/>
      <c r="T29" s="194"/>
      <c r="U29" s="195"/>
      <c r="V29" s="195"/>
      <c r="W29" s="195"/>
      <c r="X29" s="196"/>
      <c r="Y29" s="194"/>
      <c r="Z29" s="195"/>
      <c r="AA29" s="195"/>
      <c r="AB29" s="195"/>
      <c r="AC29" s="196"/>
      <c r="AD29" s="194"/>
      <c r="AE29" s="195"/>
      <c r="AF29" s="195"/>
      <c r="AG29" s="195"/>
      <c r="AH29" s="196"/>
      <c r="AI29" s="194"/>
      <c r="AJ29" s="195"/>
      <c r="AK29" s="195"/>
      <c r="AL29" s="195"/>
      <c r="AM29" s="196"/>
      <c r="AN29" s="194"/>
      <c r="AO29" s="195"/>
      <c r="AP29" s="195"/>
      <c r="AQ29" s="195"/>
      <c r="AR29" s="196"/>
      <c r="AS29" s="194"/>
      <c r="AT29" s="195"/>
      <c r="AU29" s="195"/>
      <c r="AV29" s="195"/>
      <c r="AW29" s="196"/>
      <c r="AX29" s="112"/>
      <c r="AY29" s="35">
        <v>24</v>
      </c>
      <c r="AZ29" s="43" t="str">
        <f t="shared" si="1"/>
        <v>ณัฎฐ์ธนัน</v>
      </c>
      <c r="BA29" s="194"/>
      <c r="BB29" s="195"/>
      <c r="BC29" s="195"/>
      <c r="BD29" s="195"/>
      <c r="BE29" s="196"/>
      <c r="BF29" s="194"/>
      <c r="BG29" s="195"/>
      <c r="BH29" s="195"/>
      <c r="BI29" s="195"/>
      <c r="BJ29" s="196"/>
      <c r="BK29" s="194"/>
      <c r="BL29" s="195"/>
      <c r="BM29" s="195"/>
      <c r="BN29" s="195"/>
      <c r="BO29" s="196"/>
      <c r="BP29" s="194"/>
      <c r="BQ29" s="195"/>
      <c r="BR29" s="195"/>
      <c r="BS29" s="195"/>
      <c r="BT29" s="196"/>
      <c r="BU29" s="194"/>
      <c r="BV29" s="195"/>
      <c r="BW29" s="195"/>
      <c r="BX29" s="195"/>
      <c r="BY29" s="196"/>
      <c r="BZ29" s="194"/>
      <c r="CA29" s="195"/>
      <c r="CB29" s="195"/>
      <c r="CC29" s="195"/>
      <c r="CD29" s="196"/>
      <c r="CE29" s="194"/>
      <c r="CF29" s="195"/>
      <c r="CG29" s="195"/>
      <c r="CH29" s="195"/>
      <c r="CI29" s="196"/>
      <c r="CJ29" s="194"/>
      <c r="CK29" s="195"/>
      <c r="CL29" s="195"/>
      <c r="CM29" s="195"/>
      <c r="CN29" s="196"/>
      <c r="CO29" s="194"/>
      <c r="CP29" s="195"/>
      <c r="CQ29" s="195"/>
      <c r="CR29" s="195"/>
      <c r="CS29" s="196"/>
      <c r="CT29" s="194"/>
      <c r="CU29" s="195"/>
      <c r="CV29" s="195"/>
      <c r="CW29" s="195"/>
      <c r="CX29" s="196"/>
      <c r="CY29" s="194"/>
      <c r="CZ29" s="195"/>
      <c r="DA29" s="195"/>
      <c r="DB29" s="195"/>
      <c r="DC29" s="196"/>
      <c r="DD29" s="53">
        <f t="shared" si="0"/>
        <v>0</v>
      </c>
    </row>
    <row r="30" spans="1:108" ht="15" customHeight="1" x14ac:dyDescent="0.55000000000000004">
      <c r="A30" s="193">
        <v>25</v>
      </c>
      <c r="B30" s="186" t="str">
        <f>IF(เวลาเรียน1!B30="","",เวลาเรียน1!B30)</f>
        <v>16764</v>
      </c>
      <c r="C30" s="187" t="str">
        <f>IF(เวลาเรียน1!C30="","",เวลาเรียน1!C30)</f>
        <v>ชินกฤษณ์</v>
      </c>
      <c r="D30" s="188" t="str">
        <f>IF(เวลาเรียน1!D30="","",เวลาเรียน1!D30)</f>
        <v>เล็กมาก</v>
      </c>
      <c r="E30" s="194"/>
      <c r="F30" s="195"/>
      <c r="G30" s="195"/>
      <c r="H30" s="195"/>
      <c r="I30" s="196"/>
      <c r="J30" s="194"/>
      <c r="K30" s="195"/>
      <c r="L30" s="195"/>
      <c r="M30" s="195"/>
      <c r="N30" s="196"/>
      <c r="O30" s="194"/>
      <c r="P30" s="195"/>
      <c r="Q30" s="195"/>
      <c r="R30" s="195"/>
      <c r="S30" s="196"/>
      <c r="T30" s="194"/>
      <c r="U30" s="195"/>
      <c r="V30" s="195"/>
      <c r="W30" s="195"/>
      <c r="X30" s="196"/>
      <c r="Y30" s="194"/>
      <c r="Z30" s="195"/>
      <c r="AA30" s="195"/>
      <c r="AB30" s="195"/>
      <c r="AC30" s="196"/>
      <c r="AD30" s="194"/>
      <c r="AE30" s="195"/>
      <c r="AF30" s="195"/>
      <c r="AG30" s="195"/>
      <c r="AH30" s="196"/>
      <c r="AI30" s="194"/>
      <c r="AJ30" s="195"/>
      <c r="AK30" s="195"/>
      <c r="AL30" s="195"/>
      <c r="AM30" s="196"/>
      <c r="AN30" s="194"/>
      <c r="AO30" s="195"/>
      <c r="AP30" s="195"/>
      <c r="AQ30" s="195"/>
      <c r="AR30" s="196"/>
      <c r="AS30" s="194"/>
      <c r="AT30" s="195"/>
      <c r="AU30" s="195"/>
      <c r="AV30" s="195"/>
      <c r="AW30" s="196"/>
      <c r="AX30" s="112"/>
      <c r="AY30" s="35">
        <v>25</v>
      </c>
      <c r="AZ30" s="43" t="str">
        <f t="shared" si="1"/>
        <v>ชินกฤษณ์</v>
      </c>
      <c r="BA30" s="194"/>
      <c r="BB30" s="195"/>
      <c r="BC30" s="195"/>
      <c r="BD30" s="195"/>
      <c r="BE30" s="196"/>
      <c r="BF30" s="194"/>
      <c r="BG30" s="195"/>
      <c r="BH30" s="195"/>
      <c r="BI30" s="195"/>
      <c r="BJ30" s="196"/>
      <c r="BK30" s="194"/>
      <c r="BL30" s="195"/>
      <c r="BM30" s="195"/>
      <c r="BN30" s="195"/>
      <c r="BO30" s="196"/>
      <c r="BP30" s="194"/>
      <c r="BQ30" s="195"/>
      <c r="BR30" s="195"/>
      <c r="BS30" s="195"/>
      <c r="BT30" s="196"/>
      <c r="BU30" s="194"/>
      <c r="BV30" s="195"/>
      <c r="BW30" s="195"/>
      <c r="BX30" s="195"/>
      <c r="BY30" s="196"/>
      <c r="BZ30" s="194"/>
      <c r="CA30" s="195"/>
      <c r="CB30" s="195"/>
      <c r="CC30" s="195"/>
      <c r="CD30" s="196"/>
      <c r="CE30" s="194"/>
      <c r="CF30" s="195"/>
      <c r="CG30" s="195"/>
      <c r="CH30" s="195"/>
      <c r="CI30" s="196"/>
      <c r="CJ30" s="194"/>
      <c r="CK30" s="195"/>
      <c r="CL30" s="195"/>
      <c r="CM30" s="195"/>
      <c r="CN30" s="196"/>
      <c r="CO30" s="194"/>
      <c r="CP30" s="195"/>
      <c r="CQ30" s="195"/>
      <c r="CR30" s="195"/>
      <c r="CS30" s="196"/>
      <c r="CT30" s="194"/>
      <c r="CU30" s="195"/>
      <c r="CV30" s="195"/>
      <c r="CW30" s="195"/>
      <c r="CX30" s="196"/>
      <c r="CY30" s="194"/>
      <c r="CZ30" s="195"/>
      <c r="DA30" s="195"/>
      <c r="DB30" s="195"/>
      <c r="DC30" s="196"/>
      <c r="DD30" s="53">
        <f t="shared" si="0"/>
        <v>0</v>
      </c>
    </row>
    <row r="31" spans="1:108" ht="15" customHeight="1" x14ac:dyDescent="0.55000000000000004">
      <c r="A31" s="193">
        <v>26</v>
      </c>
      <c r="B31" s="186" t="str">
        <f>IF(เวลาเรียน1!B31="","",เวลาเรียน1!B31)</f>
        <v>16772</v>
      </c>
      <c r="C31" s="187" t="str">
        <f>IF(เวลาเรียน1!C31="","",เวลาเรียน1!C31)</f>
        <v>วชิรวิทย์</v>
      </c>
      <c r="D31" s="188" t="str">
        <f>IF(เวลาเรียน1!D31="","",เวลาเรียน1!D31)</f>
        <v>สุนารัตน์</v>
      </c>
      <c r="E31" s="194"/>
      <c r="F31" s="195"/>
      <c r="G31" s="195"/>
      <c r="H31" s="195"/>
      <c r="I31" s="196"/>
      <c r="J31" s="194"/>
      <c r="K31" s="195"/>
      <c r="L31" s="195"/>
      <c r="M31" s="195"/>
      <c r="N31" s="196"/>
      <c r="O31" s="194"/>
      <c r="P31" s="195"/>
      <c r="Q31" s="195"/>
      <c r="R31" s="195"/>
      <c r="S31" s="196"/>
      <c r="T31" s="194"/>
      <c r="U31" s="195"/>
      <c r="V31" s="195"/>
      <c r="W31" s="195"/>
      <c r="X31" s="196"/>
      <c r="Y31" s="194"/>
      <c r="Z31" s="195"/>
      <c r="AA31" s="195"/>
      <c r="AB31" s="195"/>
      <c r="AC31" s="196"/>
      <c r="AD31" s="194"/>
      <c r="AE31" s="195"/>
      <c r="AF31" s="195"/>
      <c r="AG31" s="195"/>
      <c r="AH31" s="196"/>
      <c r="AI31" s="194"/>
      <c r="AJ31" s="195"/>
      <c r="AK31" s="195"/>
      <c r="AL31" s="195"/>
      <c r="AM31" s="196"/>
      <c r="AN31" s="194"/>
      <c r="AO31" s="195"/>
      <c r="AP31" s="195"/>
      <c r="AQ31" s="195"/>
      <c r="AR31" s="196"/>
      <c r="AS31" s="194"/>
      <c r="AT31" s="195"/>
      <c r="AU31" s="195"/>
      <c r="AV31" s="195"/>
      <c r="AW31" s="196"/>
      <c r="AX31" s="112"/>
      <c r="AY31" s="35">
        <v>26</v>
      </c>
      <c r="AZ31" s="43" t="str">
        <f t="shared" si="1"/>
        <v>วชิรวิทย์</v>
      </c>
      <c r="BA31" s="194"/>
      <c r="BB31" s="195"/>
      <c r="BC31" s="195"/>
      <c r="BD31" s="195"/>
      <c r="BE31" s="196"/>
      <c r="BF31" s="194"/>
      <c r="BG31" s="195"/>
      <c r="BH31" s="195"/>
      <c r="BI31" s="195"/>
      <c r="BJ31" s="196"/>
      <c r="BK31" s="194"/>
      <c r="BL31" s="195"/>
      <c r="BM31" s="195"/>
      <c r="BN31" s="195"/>
      <c r="BO31" s="196"/>
      <c r="BP31" s="194"/>
      <c r="BQ31" s="195"/>
      <c r="BR31" s="195"/>
      <c r="BS31" s="195"/>
      <c r="BT31" s="196"/>
      <c r="BU31" s="194"/>
      <c r="BV31" s="195"/>
      <c r="BW31" s="195"/>
      <c r="BX31" s="195"/>
      <c r="BY31" s="196"/>
      <c r="BZ31" s="194"/>
      <c r="CA31" s="195"/>
      <c r="CB31" s="195"/>
      <c r="CC31" s="195"/>
      <c r="CD31" s="196"/>
      <c r="CE31" s="194"/>
      <c r="CF31" s="195"/>
      <c r="CG31" s="195"/>
      <c r="CH31" s="195"/>
      <c r="CI31" s="196"/>
      <c r="CJ31" s="194"/>
      <c r="CK31" s="195"/>
      <c r="CL31" s="195"/>
      <c r="CM31" s="195"/>
      <c r="CN31" s="196"/>
      <c r="CO31" s="194"/>
      <c r="CP31" s="195"/>
      <c r="CQ31" s="195"/>
      <c r="CR31" s="195"/>
      <c r="CS31" s="196"/>
      <c r="CT31" s="194"/>
      <c r="CU31" s="195"/>
      <c r="CV31" s="195"/>
      <c r="CW31" s="195"/>
      <c r="CX31" s="196"/>
      <c r="CY31" s="194"/>
      <c r="CZ31" s="195"/>
      <c r="DA31" s="195"/>
      <c r="DB31" s="195"/>
      <c r="DC31" s="196"/>
      <c r="DD31" s="53">
        <f t="shared" si="0"/>
        <v>0</v>
      </c>
    </row>
    <row r="32" spans="1:108" ht="15" customHeight="1" x14ac:dyDescent="0.55000000000000004">
      <c r="A32" s="193">
        <v>27</v>
      </c>
      <c r="B32" s="186" t="str">
        <f>IF(เวลาเรียน1!B32="","",เวลาเรียน1!B32)</f>
        <v>16775</v>
      </c>
      <c r="C32" s="187" t="str">
        <f>IF(เวลาเรียน1!C32="","",เวลาเรียน1!C32)</f>
        <v>พิชญ์</v>
      </c>
      <c r="D32" s="188" t="str">
        <f>IF(เวลาเรียน1!D32="","",เวลาเรียน1!D32)</f>
        <v>เพชรานนท์</v>
      </c>
      <c r="E32" s="194"/>
      <c r="F32" s="195"/>
      <c r="G32" s="195"/>
      <c r="H32" s="195"/>
      <c r="I32" s="196"/>
      <c r="J32" s="194"/>
      <c r="K32" s="195"/>
      <c r="L32" s="195"/>
      <c r="M32" s="195"/>
      <c r="N32" s="196"/>
      <c r="O32" s="194"/>
      <c r="P32" s="195"/>
      <c r="Q32" s="195"/>
      <c r="R32" s="195"/>
      <c r="S32" s="196"/>
      <c r="T32" s="194"/>
      <c r="U32" s="195"/>
      <c r="V32" s="195"/>
      <c r="W32" s="195"/>
      <c r="X32" s="196"/>
      <c r="Y32" s="194"/>
      <c r="Z32" s="195"/>
      <c r="AA32" s="195"/>
      <c r="AB32" s="195"/>
      <c r="AC32" s="196"/>
      <c r="AD32" s="194"/>
      <c r="AE32" s="195"/>
      <c r="AF32" s="195"/>
      <c r="AG32" s="195"/>
      <c r="AH32" s="196"/>
      <c r="AI32" s="194"/>
      <c r="AJ32" s="195"/>
      <c r="AK32" s="195"/>
      <c r="AL32" s="195"/>
      <c r="AM32" s="196"/>
      <c r="AN32" s="194"/>
      <c r="AO32" s="195"/>
      <c r="AP32" s="195"/>
      <c r="AQ32" s="195"/>
      <c r="AR32" s="196"/>
      <c r="AS32" s="194"/>
      <c r="AT32" s="195"/>
      <c r="AU32" s="195"/>
      <c r="AV32" s="195"/>
      <c r="AW32" s="196"/>
      <c r="AX32" s="112"/>
      <c r="AY32" s="35">
        <v>27</v>
      </c>
      <c r="AZ32" s="43" t="str">
        <f t="shared" si="1"/>
        <v>พิชญ์</v>
      </c>
      <c r="BA32" s="194"/>
      <c r="BB32" s="195"/>
      <c r="BC32" s="195"/>
      <c r="BD32" s="195"/>
      <c r="BE32" s="196"/>
      <c r="BF32" s="194"/>
      <c r="BG32" s="195"/>
      <c r="BH32" s="195"/>
      <c r="BI32" s="195"/>
      <c r="BJ32" s="196"/>
      <c r="BK32" s="194"/>
      <c r="BL32" s="195"/>
      <c r="BM32" s="195"/>
      <c r="BN32" s="195"/>
      <c r="BO32" s="196"/>
      <c r="BP32" s="194"/>
      <c r="BQ32" s="195"/>
      <c r="BR32" s="195"/>
      <c r="BS32" s="195"/>
      <c r="BT32" s="196"/>
      <c r="BU32" s="194"/>
      <c r="BV32" s="195"/>
      <c r="BW32" s="195"/>
      <c r="BX32" s="195"/>
      <c r="BY32" s="196"/>
      <c r="BZ32" s="194"/>
      <c r="CA32" s="195"/>
      <c r="CB32" s="195"/>
      <c r="CC32" s="195"/>
      <c r="CD32" s="196"/>
      <c r="CE32" s="194"/>
      <c r="CF32" s="195"/>
      <c r="CG32" s="195"/>
      <c r="CH32" s="195"/>
      <c r="CI32" s="196"/>
      <c r="CJ32" s="194"/>
      <c r="CK32" s="195"/>
      <c r="CL32" s="195"/>
      <c r="CM32" s="195"/>
      <c r="CN32" s="196"/>
      <c r="CO32" s="194"/>
      <c r="CP32" s="195"/>
      <c r="CQ32" s="195"/>
      <c r="CR32" s="195"/>
      <c r="CS32" s="196"/>
      <c r="CT32" s="194"/>
      <c r="CU32" s="195"/>
      <c r="CV32" s="195"/>
      <c r="CW32" s="195"/>
      <c r="CX32" s="196"/>
      <c r="CY32" s="194"/>
      <c r="CZ32" s="195"/>
      <c r="DA32" s="195"/>
      <c r="DB32" s="195"/>
      <c r="DC32" s="196"/>
      <c r="DD32" s="53">
        <f t="shared" si="0"/>
        <v>0</v>
      </c>
    </row>
    <row r="33" spans="1:108" ht="15" customHeight="1" x14ac:dyDescent="0.55000000000000004">
      <c r="A33" s="193">
        <v>28</v>
      </c>
      <c r="B33" s="186" t="str">
        <f>IF(เวลาเรียน1!B33="","",เวลาเรียน1!B33)</f>
        <v>16788</v>
      </c>
      <c r="C33" s="187" t="str">
        <f>IF(เวลาเรียน1!C33="","",เวลาเรียน1!C33)</f>
        <v>ปัณณทัศน์</v>
      </c>
      <c r="D33" s="188" t="str">
        <f>IF(เวลาเรียน1!D33="","",เวลาเรียน1!D33)</f>
        <v>อ้อยเฮิง</v>
      </c>
      <c r="E33" s="194"/>
      <c r="F33" s="195"/>
      <c r="G33" s="195"/>
      <c r="H33" s="195"/>
      <c r="I33" s="196"/>
      <c r="J33" s="194"/>
      <c r="K33" s="195"/>
      <c r="L33" s="195"/>
      <c r="M33" s="195"/>
      <c r="N33" s="196"/>
      <c r="O33" s="194"/>
      <c r="P33" s="195"/>
      <c r="Q33" s="195"/>
      <c r="R33" s="195"/>
      <c r="S33" s="196"/>
      <c r="T33" s="194"/>
      <c r="U33" s="195"/>
      <c r="V33" s="195"/>
      <c r="W33" s="195"/>
      <c r="X33" s="196"/>
      <c r="Y33" s="194"/>
      <c r="Z33" s="195"/>
      <c r="AA33" s="195"/>
      <c r="AB33" s="195"/>
      <c r="AC33" s="196"/>
      <c r="AD33" s="194"/>
      <c r="AE33" s="195"/>
      <c r="AF33" s="195"/>
      <c r="AG33" s="195"/>
      <c r="AH33" s="196"/>
      <c r="AI33" s="194"/>
      <c r="AJ33" s="195"/>
      <c r="AK33" s="195"/>
      <c r="AL33" s="195"/>
      <c r="AM33" s="196"/>
      <c r="AN33" s="194"/>
      <c r="AO33" s="195"/>
      <c r="AP33" s="195"/>
      <c r="AQ33" s="195"/>
      <c r="AR33" s="196"/>
      <c r="AS33" s="194"/>
      <c r="AT33" s="195"/>
      <c r="AU33" s="195"/>
      <c r="AV33" s="195"/>
      <c r="AW33" s="196"/>
      <c r="AX33" s="112"/>
      <c r="AY33" s="35">
        <v>28</v>
      </c>
      <c r="AZ33" s="43" t="str">
        <f t="shared" si="1"/>
        <v>ปัณณทัศน์</v>
      </c>
      <c r="BA33" s="194"/>
      <c r="BB33" s="195"/>
      <c r="BC33" s="195"/>
      <c r="BD33" s="195"/>
      <c r="BE33" s="196"/>
      <c r="BF33" s="194"/>
      <c r="BG33" s="195"/>
      <c r="BH33" s="195"/>
      <c r="BI33" s="195"/>
      <c r="BJ33" s="196"/>
      <c r="BK33" s="194"/>
      <c r="BL33" s="195"/>
      <c r="BM33" s="195"/>
      <c r="BN33" s="195"/>
      <c r="BO33" s="196"/>
      <c r="BP33" s="194"/>
      <c r="BQ33" s="195"/>
      <c r="BR33" s="195"/>
      <c r="BS33" s="195"/>
      <c r="BT33" s="196"/>
      <c r="BU33" s="194"/>
      <c r="BV33" s="195"/>
      <c r="BW33" s="195"/>
      <c r="BX33" s="195"/>
      <c r="BY33" s="196"/>
      <c r="BZ33" s="194"/>
      <c r="CA33" s="195"/>
      <c r="CB33" s="195"/>
      <c r="CC33" s="195"/>
      <c r="CD33" s="196"/>
      <c r="CE33" s="194"/>
      <c r="CF33" s="195"/>
      <c r="CG33" s="195"/>
      <c r="CH33" s="195"/>
      <c r="CI33" s="196"/>
      <c r="CJ33" s="194"/>
      <c r="CK33" s="195"/>
      <c r="CL33" s="195"/>
      <c r="CM33" s="195"/>
      <c r="CN33" s="196"/>
      <c r="CO33" s="194"/>
      <c r="CP33" s="195"/>
      <c r="CQ33" s="195"/>
      <c r="CR33" s="195"/>
      <c r="CS33" s="196"/>
      <c r="CT33" s="194"/>
      <c r="CU33" s="195"/>
      <c r="CV33" s="195"/>
      <c r="CW33" s="195"/>
      <c r="CX33" s="196"/>
      <c r="CY33" s="194"/>
      <c r="CZ33" s="195"/>
      <c r="DA33" s="195"/>
      <c r="DB33" s="195"/>
      <c r="DC33" s="196"/>
      <c r="DD33" s="53">
        <f t="shared" si="0"/>
        <v>0</v>
      </c>
    </row>
    <row r="34" spans="1:108" ht="15" customHeight="1" x14ac:dyDescent="0.55000000000000004">
      <c r="A34" s="193">
        <v>29</v>
      </c>
      <c r="B34" s="186" t="str">
        <f>IF(เวลาเรียน1!B34="","",เวลาเรียน1!B34)</f>
        <v>16790</v>
      </c>
      <c r="C34" s="187" t="str">
        <f>IF(เวลาเรียน1!C34="","",เวลาเรียน1!C34)</f>
        <v>ภูเบศ</v>
      </c>
      <c r="D34" s="188" t="str">
        <f>IF(เวลาเรียน1!D34="","",เวลาเรียน1!D34)</f>
        <v>อุดมสุขศรี</v>
      </c>
      <c r="E34" s="194"/>
      <c r="F34" s="195"/>
      <c r="G34" s="195"/>
      <c r="H34" s="195"/>
      <c r="I34" s="196"/>
      <c r="J34" s="194"/>
      <c r="K34" s="195"/>
      <c r="L34" s="195"/>
      <c r="M34" s="195"/>
      <c r="N34" s="196"/>
      <c r="O34" s="194"/>
      <c r="P34" s="195"/>
      <c r="Q34" s="195"/>
      <c r="R34" s="195"/>
      <c r="S34" s="196"/>
      <c r="T34" s="194"/>
      <c r="U34" s="195"/>
      <c r="V34" s="195"/>
      <c r="W34" s="195"/>
      <c r="X34" s="196"/>
      <c r="Y34" s="194"/>
      <c r="Z34" s="195"/>
      <c r="AA34" s="195"/>
      <c r="AB34" s="195"/>
      <c r="AC34" s="196"/>
      <c r="AD34" s="194"/>
      <c r="AE34" s="195"/>
      <c r="AF34" s="195"/>
      <c r="AG34" s="195"/>
      <c r="AH34" s="196"/>
      <c r="AI34" s="194"/>
      <c r="AJ34" s="195"/>
      <c r="AK34" s="195"/>
      <c r="AL34" s="195"/>
      <c r="AM34" s="196"/>
      <c r="AN34" s="194"/>
      <c r="AO34" s="195"/>
      <c r="AP34" s="195"/>
      <c r="AQ34" s="195"/>
      <c r="AR34" s="196"/>
      <c r="AS34" s="194"/>
      <c r="AT34" s="195"/>
      <c r="AU34" s="195"/>
      <c r="AV34" s="195"/>
      <c r="AW34" s="196"/>
      <c r="AX34" s="112"/>
      <c r="AY34" s="35">
        <v>29</v>
      </c>
      <c r="AZ34" s="43" t="str">
        <f t="shared" si="1"/>
        <v>ภูเบศ</v>
      </c>
      <c r="BA34" s="194"/>
      <c r="BB34" s="195"/>
      <c r="BC34" s="195"/>
      <c r="BD34" s="195"/>
      <c r="BE34" s="196"/>
      <c r="BF34" s="194"/>
      <c r="BG34" s="195"/>
      <c r="BH34" s="195"/>
      <c r="BI34" s="195"/>
      <c r="BJ34" s="196"/>
      <c r="BK34" s="194"/>
      <c r="BL34" s="195"/>
      <c r="BM34" s="195"/>
      <c r="BN34" s="195"/>
      <c r="BO34" s="196"/>
      <c r="BP34" s="194"/>
      <c r="BQ34" s="195"/>
      <c r="BR34" s="195"/>
      <c r="BS34" s="195"/>
      <c r="BT34" s="196"/>
      <c r="BU34" s="194"/>
      <c r="BV34" s="195"/>
      <c r="BW34" s="195"/>
      <c r="BX34" s="195"/>
      <c r="BY34" s="196"/>
      <c r="BZ34" s="194"/>
      <c r="CA34" s="195"/>
      <c r="CB34" s="195"/>
      <c r="CC34" s="195"/>
      <c r="CD34" s="196"/>
      <c r="CE34" s="194"/>
      <c r="CF34" s="195"/>
      <c r="CG34" s="195"/>
      <c r="CH34" s="195"/>
      <c r="CI34" s="196"/>
      <c r="CJ34" s="194"/>
      <c r="CK34" s="195"/>
      <c r="CL34" s="195"/>
      <c r="CM34" s="195"/>
      <c r="CN34" s="196"/>
      <c r="CO34" s="194"/>
      <c r="CP34" s="195"/>
      <c r="CQ34" s="195"/>
      <c r="CR34" s="195"/>
      <c r="CS34" s="196"/>
      <c r="CT34" s="194"/>
      <c r="CU34" s="195"/>
      <c r="CV34" s="195"/>
      <c r="CW34" s="195"/>
      <c r="CX34" s="196"/>
      <c r="CY34" s="194"/>
      <c r="CZ34" s="195"/>
      <c r="DA34" s="195"/>
      <c r="DB34" s="195"/>
      <c r="DC34" s="196"/>
      <c r="DD34" s="53">
        <f t="shared" si="0"/>
        <v>0</v>
      </c>
    </row>
    <row r="35" spans="1:108" ht="15" customHeight="1" x14ac:dyDescent="0.55000000000000004">
      <c r="A35" s="193">
        <v>30</v>
      </c>
      <c r="B35" s="186" t="str">
        <f>IF(เวลาเรียน1!B35="","",เวลาเรียน1!B35)</f>
        <v>16791</v>
      </c>
      <c r="C35" s="187" t="str">
        <f>IF(เวลาเรียน1!C35="","",เวลาเรียน1!C35)</f>
        <v>สุรภพ</v>
      </c>
      <c r="D35" s="188" t="str">
        <f>IF(เวลาเรียน1!D35="","",เวลาเรียน1!D35)</f>
        <v>เอี่ยมเงิน</v>
      </c>
      <c r="E35" s="194"/>
      <c r="F35" s="195"/>
      <c r="G35" s="195"/>
      <c r="H35" s="195"/>
      <c r="I35" s="196"/>
      <c r="J35" s="194"/>
      <c r="K35" s="195"/>
      <c r="L35" s="195"/>
      <c r="M35" s="195"/>
      <c r="N35" s="196"/>
      <c r="O35" s="194"/>
      <c r="P35" s="195"/>
      <c r="Q35" s="195"/>
      <c r="R35" s="195"/>
      <c r="S35" s="196"/>
      <c r="T35" s="194"/>
      <c r="U35" s="195"/>
      <c r="V35" s="195"/>
      <c r="W35" s="195"/>
      <c r="X35" s="196"/>
      <c r="Y35" s="194"/>
      <c r="Z35" s="195"/>
      <c r="AA35" s="195"/>
      <c r="AB35" s="195"/>
      <c r="AC35" s="196"/>
      <c r="AD35" s="194"/>
      <c r="AE35" s="195"/>
      <c r="AF35" s="195"/>
      <c r="AG35" s="195"/>
      <c r="AH35" s="196"/>
      <c r="AI35" s="194"/>
      <c r="AJ35" s="195"/>
      <c r="AK35" s="195"/>
      <c r="AL35" s="195"/>
      <c r="AM35" s="196"/>
      <c r="AN35" s="194"/>
      <c r="AO35" s="195"/>
      <c r="AP35" s="195"/>
      <c r="AQ35" s="195"/>
      <c r="AR35" s="196"/>
      <c r="AS35" s="194"/>
      <c r="AT35" s="195"/>
      <c r="AU35" s="195"/>
      <c r="AV35" s="195"/>
      <c r="AW35" s="196"/>
      <c r="AX35" s="112"/>
      <c r="AY35" s="35">
        <v>30</v>
      </c>
      <c r="AZ35" s="43" t="str">
        <f t="shared" si="1"/>
        <v>สุรภพ</v>
      </c>
      <c r="BA35" s="194"/>
      <c r="BB35" s="195"/>
      <c r="BC35" s="195"/>
      <c r="BD35" s="195"/>
      <c r="BE35" s="196"/>
      <c r="BF35" s="194"/>
      <c r="BG35" s="195"/>
      <c r="BH35" s="195"/>
      <c r="BI35" s="195"/>
      <c r="BJ35" s="196"/>
      <c r="BK35" s="194"/>
      <c r="BL35" s="195"/>
      <c r="BM35" s="195"/>
      <c r="BN35" s="195"/>
      <c r="BO35" s="196"/>
      <c r="BP35" s="194"/>
      <c r="BQ35" s="195"/>
      <c r="BR35" s="195"/>
      <c r="BS35" s="195"/>
      <c r="BT35" s="196"/>
      <c r="BU35" s="194"/>
      <c r="BV35" s="195"/>
      <c r="BW35" s="195"/>
      <c r="BX35" s="195"/>
      <c r="BY35" s="196"/>
      <c r="BZ35" s="194"/>
      <c r="CA35" s="195"/>
      <c r="CB35" s="195"/>
      <c r="CC35" s="195"/>
      <c r="CD35" s="196"/>
      <c r="CE35" s="194"/>
      <c r="CF35" s="195"/>
      <c r="CG35" s="195"/>
      <c r="CH35" s="195"/>
      <c r="CI35" s="196"/>
      <c r="CJ35" s="194"/>
      <c r="CK35" s="195"/>
      <c r="CL35" s="195"/>
      <c r="CM35" s="195"/>
      <c r="CN35" s="196"/>
      <c r="CO35" s="194"/>
      <c r="CP35" s="195"/>
      <c r="CQ35" s="195"/>
      <c r="CR35" s="195"/>
      <c r="CS35" s="196"/>
      <c r="CT35" s="194"/>
      <c r="CU35" s="195"/>
      <c r="CV35" s="195"/>
      <c r="CW35" s="195"/>
      <c r="CX35" s="196"/>
      <c r="CY35" s="194"/>
      <c r="CZ35" s="195"/>
      <c r="DA35" s="195"/>
      <c r="DB35" s="195"/>
      <c r="DC35" s="196"/>
      <c r="DD35" s="53">
        <f t="shared" si="0"/>
        <v>0</v>
      </c>
    </row>
    <row r="36" spans="1:108" ht="15" customHeight="1" x14ac:dyDescent="0.55000000000000004">
      <c r="A36" s="193">
        <v>31</v>
      </c>
      <c r="B36" s="186" t="str">
        <f>IF(เวลาเรียน1!B36="","",เวลาเรียน1!B36)</f>
        <v>16794</v>
      </c>
      <c r="C36" s="187" t="str">
        <f>IF(เวลาเรียน1!C36="","",เวลาเรียน1!C36)</f>
        <v>ยศวัต</v>
      </c>
      <c r="D36" s="188" t="str">
        <f>IF(เวลาเรียน1!D36="","",เวลาเรียน1!D36)</f>
        <v>อริยกุลไชยศิลป์</v>
      </c>
      <c r="E36" s="194"/>
      <c r="F36" s="195"/>
      <c r="G36" s="195"/>
      <c r="H36" s="195"/>
      <c r="I36" s="196"/>
      <c r="J36" s="194"/>
      <c r="K36" s="195"/>
      <c r="L36" s="195"/>
      <c r="M36" s="195"/>
      <c r="N36" s="196"/>
      <c r="O36" s="194"/>
      <c r="P36" s="195"/>
      <c r="Q36" s="195"/>
      <c r="R36" s="195"/>
      <c r="S36" s="196"/>
      <c r="T36" s="194"/>
      <c r="U36" s="195"/>
      <c r="V36" s="195"/>
      <c r="W36" s="195"/>
      <c r="X36" s="196"/>
      <c r="Y36" s="194"/>
      <c r="Z36" s="195"/>
      <c r="AA36" s="195"/>
      <c r="AB36" s="195"/>
      <c r="AC36" s="196"/>
      <c r="AD36" s="194"/>
      <c r="AE36" s="195"/>
      <c r="AF36" s="195"/>
      <c r="AG36" s="195"/>
      <c r="AH36" s="196"/>
      <c r="AI36" s="194"/>
      <c r="AJ36" s="195"/>
      <c r="AK36" s="195"/>
      <c r="AL36" s="195"/>
      <c r="AM36" s="196"/>
      <c r="AN36" s="194"/>
      <c r="AO36" s="195"/>
      <c r="AP36" s="195"/>
      <c r="AQ36" s="195"/>
      <c r="AR36" s="196"/>
      <c r="AS36" s="194"/>
      <c r="AT36" s="195"/>
      <c r="AU36" s="195"/>
      <c r="AV36" s="195"/>
      <c r="AW36" s="196"/>
      <c r="AX36" s="112"/>
      <c r="AY36" s="35">
        <v>31</v>
      </c>
      <c r="AZ36" s="43" t="str">
        <f t="shared" si="1"/>
        <v>ยศวัต</v>
      </c>
      <c r="BA36" s="194"/>
      <c r="BB36" s="195"/>
      <c r="BC36" s="195"/>
      <c r="BD36" s="195"/>
      <c r="BE36" s="196"/>
      <c r="BF36" s="194"/>
      <c r="BG36" s="195"/>
      <c r="BH36" s="195"/>
      <c r="BI36" s="195"/>
      <c r="BJ36" s="196"/>
      <c r="BK36" s="194"/>
      <c r="BL36" s="195"/>
      <c r="BM36" s="195"/>
      <c r="BN36" s="195"/>
      <c r="BO36" s="196"/>
      <c r="BP36" s="194"/>
      <c r="BQ36" s="195"/>
      <c r="BR36" s="195"/>
      <c r="BS36" s="195"/>
      <c r="BT36" s="196"/>
      <c r="BU36" s="194"/>
      <c r="BV36" s="195"/>
      <c r="BW36" s="195"/>
      <c r="BX36" s="195"/>
      <c r="BY36" s="196"/>
      <c r="BZ36" s="194"/>
      <c r="CA36" s="195"/>
      <c r="CB36" s="195"/>
      <c r="CC36" s="195"/>
      <c r="CD36" s="196"/>
      <c r="CE36" s="194"/>
      <c r="CF36" s="195"/>
      <c r="CG36" s="195"/>
      <c r="CH36" s="195"/>
      <c r="CI36" s="196"/>
      <c r="CJ36" s="194"/>
      <c r="CK36" s="195"/>
      <c r="CL36" s="195"/>
      <c r="CM36" s="195"/>
      <c r="CN36" s="196"/>
      <c r="CO36" s="194"/>
      <c r="CP36" s="195"/>
      <c r="CQ36" s="195"/>
      <c r="CR36" s="195"/>
      <c r="CS36" s="196"/>
      <c r="CT36" s="194"/>
      <c r="CU36" s="195"/>
      <c r="CV36" s="195"/>
      <c r="CW36" s="195"/>
      <c r="CX36" s="196"/>
      <c r="CY36" s="194"/>
      <c r="CZ36" s="195"/>
      <c r="DA36" s="195"/>
      <c r="DB36" s="195"/>
      <c r="DC36" s="196"/>
      <c r="DD36" s="53">
        <f t="shared" si="0"/>
        <v>0</v>
      </c>
    </row>
    <row r="37" spans="1:108" ht="15" customHeight="1" x14ac:dyDescent="0.55000000000000004">
      <c r="A37" s="193">
        <v>32</v>
      </c>
      <c r="B37" s="186" t="str">
        <f>IF(เวลาเรียน1!B37="","",เวลาเรียน1!B37)</f>
        <v>16795</v>
      </c>
      <c r="C37" s="187" t="str">
        <f>IF(เวลาเรียน1!C37="","",เวลาเรียน1!C37)</f>
        <v>วัชรพันธ์</v>
      </c>
      <c r="D37" s="188" t="str">
        <f>IF(เวลาเรียน1!D37="","",เวลาเรียน1!D37)</f>
        <v>ชาครัตพงศ์</v>
      </c>
      <c r="E37" s="194"/>
      <c r="F37" s="195"/>
      <c r="G37" s="195"/>
      <c r="H37" s="195"/>
      <c r="I37" s="196"/>
      <c r="J37" s="194"/>
      <c r="K37" s="195"/>
      <c r="L37" s="195"/>
      <c r="M37" s="195"/>
      <c r="N37" s="196"/>
      <c r="O37" s="194"/>
      <c r="P37" s="195"/>
      <c r="Q37" s="195"/>
      <c r="R37" s="195"/>
      <c r="S37" s="196"/>
      <c r="T37" s="194"/>
      <c r="U37" s="195"/>
      <c r="V37" s="195"/>
      <c r="W37" s="195"/>
      <c r="X37" s="196"/>
      <c r="Y37" s="194"/>
      <c r="Z37" s="195"/>
      <c r="AA37" s="195"/>
      <c r="AB37" s="195"/>
      <c r="AC37" s="196"/>
      <c r="AD37" s="194"/>
      <c r="AE37" s="195"/>
      <c r="AF37" s="195"/>
      <c r="AG37" s="195"/>
      <c r="AH37" s="196"/>
      <c r="AI37" s="194"/>
      <c r="AJ37" s="195"/>
      <c r="AK37" s="195"/>
      <c r="AL37" s="195"/>
      <c r="AM37" s="196"/>
      <c r="AN37" s="194"/>
      <c r="AO37" s="195"/>
      <c r="AP37" s="195"/>
      <c r="AQ37" s="195"/>
      <c r="AR37" s="196"/>
      <c r="AS37" s="194"/>
      <c r="AT37" s="195"/>
      <c r="AU37" s="195"/>
      <c r="AV37" s="195"/>
      <c r="AW37" s="196"/>
      <c r="AX37" s="112"/>
      <c r="AY37" s="35">
        <v>32</v>
      </c>
      <c r="AZ37" s="43" t="str">
        <f t="shared" si="1"/>
        <v>วัชรพันธ์</v>
      </c>
      <c r="BA37" s="194"/>
      <c r="BB37" s="195"/>
      <c r="BC37" s="195"/>
      <c r="BD37" s="195"/>
      <c r="BE37" s="196"/>
      <c r="BF37" s="194"/>
      <c r="BG37" s="195"/>
      <c r="BH37" s="195"/>
      <c r="BI37" s="195"/>
      <c r="BJ37" s="196"/>
      <c r="BK37" s="194"/>
      <c r="BL37" s="195"/>
      <c r="BM37" s="195"/>
      <c r="BN37" s="195"/>
      <c r="BO37" s="196"/>
      <c r="BP37" s="194"/>
      <c r="BQ37" s="195"/>
      <c r="BR37" s="195"/>
      <c r="BS37" s="195"/>
      <c r="BT37" s="196"/>
      <c r="BU37" s="194"/>
      <c r="BV37" s="195"/>
      <c r="BW37" s="195"/>
      <c r="BX37" s="195"/>
      <c r="BY37" s="196"/>
      <c r="BZ37" s="194"/>
      <c r="CA37" s="195"/>
      <c r="CB37" s="195"/>
      <c r="CC37" s="195"/>
      <c r="CD37" s="196"/>
      <c r="CE37" s="194"/>
      <c r="CF37" s="195"/>
      <c r="CG37" s="195"/>
      <c r="CH37" s="195"/>
      <c r="CI37" s="196"/>
      <c r="CJ37" s="194"/>
      <c r="CK37" s="195"/>
      <c r="CL37" s="195"/>
      <c r="CM37" s="195"/>
      <c r="CN37" s="196"/>
      <c r="CO37" s="194"/>
      <c r="CP37" s="195"/>
      <c r="CQ37" s="195"/>
      <c r="CR37" s="195"/>
      <c r="CS37" s="196"/>
      <c r="CT37" s="194"/>
      <c r="CU37" s="195"/>
      <c r="CV37" s="195"/>
      <c r="CW37" s="195"/>
      <c r="CX37" s="196"/>
      <c r="CY37" s="194"/>
      <c r="CZ37" s="195"/>
      <c r="DA37" s="195"/>
      <c r="DB37" s="195"/>
      <c r="DC37" s="196"/>
      <c r="DD37" s="53">
        <f t="shared" si="0"/>
        <v>0</v>
      </c>
    </row>
    <row r="38" spans="1:108" ht="15" customHeight="1" x14ac:dyDescent="0.55000000000000004">
      <c r="A38" s="193">
        <v>33</v>
      </c>
      <c r="B38" s="186" t="str">
        <f>IF(เวลาเรียน1!B38="","",เวลาเรียน1!B38)</f>
        <v>16804</v>
      </c>
      <c r="C38" s="187" t="str">
        <f>IF(เวลาเรียน1!C38="","",เวลาเรียน1!C38)</f>
        <v>ธีรบูลย์</v>
      </c>
      <c r="D38" s="188" t="str">
        <f>IF(เวลาเรียน1!D38="","",เวลาเรียน1!D38)</f>
        <v>จิระไตรลักษณ์</v>
      </c>
      <c r="E38" s="194"/>
      <c r="F38" s="195"/>
      <c r="G38" s="195"/>
      <c r="H38" s="195"/>
      <c r="I38" s="196"/>
      <c r="J38" s="194"/>
      <c r="K38" s="195"/>
      <c r="L38" s="195"/>
      <c r="M38" s="195"/>
      <c r="N38" s="196"/>
      <c r="O38" s="194"/>
      <c r="P38" s="195"/>
      <c r="Q38" s="195"/>
      <c r="R38" s="195"/>
      <c r="S38" s="196"/>
      <c r="T38" s="194"/>
      <c r="U38" s="195"/>
      <c r="V38" s="195"/>
      <c r="W38" s="195"/>
      <c r="X38" s="196"/>
      <c r="Y38" s="194"/>
      <c r="Z38" s="195"/>
      <c r="AA38" s="195"/>
      <c r="AB38" s="195"/>
      <c r="AC38" s="196"/>
      <c r="AD38" s="194"/>
      <c r="AE38" s="195"/>
      <c r="AF38" s="195"/>
      <c r="AG38" s="195"/>
      <c r="AH38" s="196"/>
      <c r="AI38" s="194"/>
      <c r="AJ38" s="195"/>
      <c r="AK38" s="195"/>
      <c r="AL38" s="195"/>
      <c r="AM38" s="196"/>
      <c r="AN38" s="194"/>
      <c r="AO38" s="195"/>
      <c r="AP38" s="195"/>
      <c r="AQ38" s="195"/>
      <c r="AR38" s="196"/>
      <c r="AS38" s="194"/>
      <c r="AT38" s="195"/>
      <c r="AU38" s="195"/>
      <c r="AV38" s="195"/>
      <c r="AW38" s="196"/>
      <c r="AX38" s="112"/>
      <c r="AY38" s="35">
        <v>33</v>
      </c>
      <c r="AZ38" s="43" t="str">
        <f t="shared" si="1"/>
        <v>ธีรบูลย์</v>
      </c>
      <c r="BA38" s="194"/>
      <c r="BB38" s="195"/>
      <c r="BC38" s="195"/>
      <c r="BD38" s="195"/>
      <c r="BE38" s="196"/>
      <c r="BF38" s="194"/>
      <c r="BG38" s="195"/>
      <c r="BH38" s="195"/>
      <c r="BI38" s="195"/>
      <c r="BJ38" s="196"/>
      <c r="BK38" s="194"/>
      <c r="BL38" s="195"/>
      <c r="BM38" s="195"/>
      <c r="BN38" s="195"/>
      <c r="BO38" s="196"/>
      <c r="BP38" s="194"/>
      <c r="BQ38" s="195"/>
      <c r="BR38" s="195"/>
      <c r="BS38" s="195"/>
      <c r="BT38" s="196"/>
      <c r="BU38" s="194"/>
      <c r="BV38" s="195"/>
      <c r="BW38" s="195"/>
      <c r="BX38" s="195"/>
      <c r="BY38" s="196"/>
      <c r="BZ38" s="194"/>
      <c r="CA38" s="195"/>
      <c r="CB38" s="195"/>
      <c r="CC38" s="195"/>
      <c r="CD38" s="196"/>
      <c r="CE38" s="194"/>
      <c r="CF38" s="195"/>
      <c r="CG38" s="195"/>
      <c r="CH38" s="195"/>
      <c r="CI38" s="196"/>
      <c r="CJ38" s="194"/>
      <c r="CK38" s="195"/>
      <c r="CL38" s="195"/>
      <c r="CM38" s="195"/>
      <c r="CN38" s="196"/>
      <c r="CO38" s="194"/>
      <c r="CP38" s="195"/>
      <c r="CQ38" s="195"/>
      <c r="CR38" s="195"/>
      <c r="CS38" s="196"/>
      <c r="CT38" s="194"/>
      <c r="CU38" s="195"/>
      <c r="CV38" s="195"/>
      <c r="CW38" s="195"/>
      <c r="CX38" s="196"/>
      <c r="CY38" s="194"/>
      <c r="CZ38" s="195"/>
      <c r="DA38" s="195"/>
      <c r="DB38" s="195"/>
      <c r="DC38" s="196"/>
      <c r="DD38" s="53">
        <f t="shared" si="0"/>
        <v>0</v>
      </c>
    </row>
    <row r="39" spans="1:108" ht="15" customHeight="1" x14ac:dyDescent="0.55000000000000004">
      <c r="A39" s="193">
        <v>34</v>
      </c>
      <c r="B39" s="186" t="str">
        <f>IF(เวลาเรียน1!B39="","",เวลาเรียน1!B39)</f>
        <v>16811</v>
      </c>
      <c r="C39" s="187" t="str">
        <f>IF(เวลาเรียน1!C39="","",เวลาเรียน1!C39)</f>
        <v>ติณณภพ</v>
      </c>
      <c r="D39" s="188" t="str">
        <f>IF(เวลาเรียน1!D39="","",เวลาเรียน1!D39)</f>
        <v>สุวรรณคำ</v>
      </c>
      <c r="E39" s="194"/>
      <c r="F39" s="195"/>
      <c r="G39" s="195"/>
      <c r="H39" s="195"/>
      <c r="I39" s="196"/>
      <c r="J39" s="194"/>
      <c r="K39" s="195"/>
      <c r="L39" s="195"/>
      <c r="M39" s="195"/>
      <c r="N39" s="196"/>
      <c r="O39" s="194"/>
      <c r="P39" s="195"/>
      <c r="Q39" s="195"/>
      <c r="R39" s="195"/>
      <c r="S39" s="196"/>
      <c r="T39" s="194"/>
      <c r="U39" s="195"/>
      <c r="V39" s="195"/>
      <c r="W39" s="195"/>
      <c r="X39" s="196"/>
      <c r="Y39" s="194"/>
      <c r="Z39" s="195"/>
      <c r="AA39" s="195"/>
      <c r="AB39" s="195"/>
      <c r="AC39" s="196"/>
      <c r="AD39" s="194"/>
      <c r="AE39" s="195"/>
      <c r="AF39" s="195"/>
      <c r="AG39" s="195"/>
      <c r="AH39" s="196"/>
      <c r="AI39" s="194"/>
      <c r="AJ39" s="195"/>
      <c r="AK39" s="195"/>
      <c r="AL39" s="195"/>
      <c r="AM39" s="196"/>
      <c r="AN39" s="194"/>
      <c r="AO39" s="195"/>
      <c r="AP39" s="195"/>
      <c r="AQ39" s="195"/>
      <c r="AR39" s="196"/>
      <c r="AS39" s="194"/>
      <c r="AT39" s="195"/>
      <c r="AU39" s="195"/>
      <c r="AV39" s="195"/>
      <c r="AW39" s="196"/>
      <c r="AX39" s="112"/>
      <c r="AY39" s="35">
        <v>34</v>
      </c>
      <c r="AZ39" s="43" t="str">
        <f t="shared" si="1"/>
        <v>ติณณภพ</v>
      </c>
      <c r="BA39" s="194"/>
      <c r="BB39" s="195"/>
      <c r="BC39" s="195"/>
      <c r="BD39" s="195"/>
      <c r="BE39" s="196"/>
      <c r="BF39" s="194"/>
      <c r="BG39" s="195"/>
      <c r="BH39" s="195"/>
      <c r="BI39" s="195"/>
      <c r="BJ39" s="196"/>
      <c r="BK39" s="194"/>
      <c r="BL39" s="195"/>
      <c r="BM39" s="195"/>
      <c r="BN39" s="195"/>
      <c r="BO39" s="196"/>
      <c r="BP39" s="194"/>
      <c r="BQ39" s="195"/>
      <c r="BR39" s="195"/>
      <c r="BS39" s="195"/>
      <c r="BT39" s="196"/>
      <c r="BU39" s="194"/>
      <c r="BV39" s="195"/>
      <c r="BW39" s="195"/>
      <c r="BX39" s="195"/>
      <c r="BY39" s="196"/>
      <c r="BZ39" s="194"/>
      <c r="CA39" s="195"/>
      <c r="CB39" s="195"/>
      <c r="CC39" s="195"/>
      <c r="CD39" s="196"/>
      <c r="CE39" s="194"/>
      <c r="CF39" s="195"/>
      <c r="CG39" s="195"/>
      <c r="CH39" s="195"/>
      <c r="CI39" s="196"/>
      <c r="CJ39" s="194"/>
      <c r="CK39" s="195"/>
      <c r="CL39" s="195"/>
      <c r="CM39" s="195"/>
      <c r="CN39" s="196"/>
      <c r="CO39" s="194"/>
      <c r="CP39" s="195"/>
      <c r="CQ39" s="195"/>
      <c r="CR39" s="195"/>
      <c r="CS39" s="196"/>
      <c r="CT39" s="194"/>
      <c r="CU39" s="195"/>
      <c r="CV39" s="195"/>
      <c r="CW39" s="195"/>
      <c r="CX39" s="196"/>
      <c r="CY39" s="194"/>
      <c r="CZ39" s="195"/>
      <c r="DA39" s="195"/>
      <c r="DB39" s="195"/>
      <c r="DC39" s="196"/>
      <c r="DD39" s="53">
        <f t="shared" si="0"/>
        <v>0</v>
      </c>
    </row>
    <row r="40" spans="1:108" ht="15" customHeight="1" x14ac:dyDescent="0.55000000000000004">
      <c r="A40" s="193">
        <v>35</v>
      </c>
      <c r="B40" s="186" t="str">
        <f>IF(เวลาเรียน1!B40="","",เวลาเรียน1!B40)</f>
        <v>16816</v>
      </c>
      <c r="C40" s="187" t="str">
        <f>IF(เวลาเรียน1!C40="","",เวลาเรียน1!C40)</f>
        <v>ศุภากร</v>
      </c>
      <c r="D40" s="188" t="str">
        <f>IF(เวลาเรียน1!D40="","",เวลาเรียน1!D40)</f>
        <v>เงินถาวรวัฒนา</v>
      </c>
      <c r="E40" s="194"/>
      <c r="F40" s="195"/>
      <c r="G40" s="195"/>
      <c r="H40" s="195"/>
      <c r="I40" s="196"/>
      <c r="J40" s="194"/>
      <c r="K40" s="195"/>
      <c r="L40" s="195"/>
      <c r="M40" s="195"/>
      <c r="N40" s="196"/>
      <c r="O40" s="194"/>
      <c r="P40" s="195"/>
      <c r="Q40" s="195"/>
      <c r="R40" s="195"/>
      <c r="S40" s="196"/>
      <c r="T40" s="194"/>
      <c r="U40" s="195"/>
      <c r="V40" s="195"/>
      <c r="W40" s="195"/>
      <c r="X40" s="196"/>
      <c r="Y40" s="194"/>
      <c r="Z40" s="195"/>
      <c r="AA40" s="195"/>
      <c r="AB40" s="195"/>
      <c r="AC40" s="196"/>
      <c r="AD40" s="194"/>
      <c r="AE40" s="195"/>
      <c r="AF40" s="195"/>
      <c r="AG40" s="195"/>
      <c r="AH40" s="196"/>
      <c r="AI40" s="194"/>
      <c r="AJ40" s="195"/>
      <c r="AK40" s="195"/>
      <c r="AL40" s="195"/>
      <c r="AM40" s="196"/>
      <c r="AN40" s="194"/>
      <c r="AO40" s="195"/>
      <c r="AP40" s="195"/>
      <c r="AQ40" s="195"/>
      <c r="AR40" s="196"/>
      <c r="AS40" s="194"/>
      <c r="AT40" s="195"/>
      <c r="AU40" s="195"/>
      <c r="AV40" s="195"/>
      <c r="AW40" s="196"/>
      <c r="AX40" s="112"/>
      <c r="AY40" s="35">
        <v>35</v>
      </c>
      <c r="AZ40" s="43" t="str">
        <f t="shared" si="1"/>
        <v>ศุภากร</v>
      </c>
      <c r="BA40" s="194"/>
      <c r="BB40" s="195"/>
      <c r="BC40" s="195"/>
      <c r="BD40" s="195"/>
      <c r="BE40" s="196"/>
      <c r="BF40" s="194"/>
      <c r="BG40" s="195"/>
      <c r="BH40" s="195"/>
      <c r="BI40" s="195"/>
      <c r="BJ40" s="196"/>
      <c r="BK40" s="194"/>
      <c r="BL40" s="195"/>
      <c r="BM40" s="195"/>
      <c r="BN40" s="195"/>
      <c r="BO40" s="196"/>
      <c r="BP40" s="194"/>
      <c r="BQ40" s="195"/>
      <c r="BR40" s="195"/>
      <c r="BS40" s="195"/>
      <c r="BT40" s="196"/>
      <c r="BU40" s="194"/>
      <c r="BV40" s="195"/>
      <c r="BW40" s="195"/>
      <c r="BX40" s="195"/>
      <c r="BY40" s="196"/>
      <c r="BZ40" s="194"/>
      <c r="CA40" s="195"/>
      <c r="CB40" s="195"/>
      <c r="CC40" s="195"/>
      <c r="CD40" s="196"/>
      <c r="CE40" s="194"/>
      <c r="CF40" s="195"/>
      <c r="CG40" s="195"/>
      <c r="CH40" s="195"/>
      <c r="CI40" s="196"/>
      <c r="CJ40" s="194"/>
      <c r="CK40" s="195"/>
      <c r="CL40" s="195"/>
      <c r="CM40" s="195"/>
      <c r="CN40" s="196"/>
      <c r="CO40" s="194"/>
      <c r="CP40" s="195"/>
      <c r="CQ40" s="195"/>
      <c r="CR40" s="195"/>
      <c r="CS40" s="196"/>
      <c r="CT40" s="194"/>
      <c r="CU40" s="195"/>
      <c r="CV40" s="195"/>
      <c r="CW40" s="195"/>
      <c r="CX40" s="196"/>
      <c r="CY40" s="194"/>
      <c r="CZ40" s="195"/>
      <c r="DA40" s="195"/>
      <c r="DB40" s="195"/>
      <c r="DC40" s="196"/>
      <c r="DD40" s="53">
        <f t="shared" si="0"/>
        <v>0</v>
      </c>
    </row>
    <row r="41" spans="1:108" ht="15" customHeight="1" x14ac:dyDescent="0.55000000000000004">
      <c r="A41" s="193">
        <v>36</v>
      </c>
      <c r="B41" s="186" t="str">
        <f>IF(เวลาเรียน1!B41="","",เวลาเรียน1!B41)</f>
        <v>16817</v>
      </c>
      <c r="C41" s="187" t="str">
        <f>IF(เวลาเรียน1!C41="","",เวลาเรียน1!C41)</f>
        <v>ณฐกร</v>
      </c>
      <c r="D41" s="188" t="str">
        <f>IF(เวลาเรียน1!D41="","",เวลาเรียน1!D41)</f>
        <v>บุญประคอง</v>
      </c>
      <c r="E41" s="194"/>
      <c r="F41" s="195"/>
      <c r="G41" s="195"/>
      <c r="H41" s="195"/>
      <c r="I41" s="196"/>
      <c r="J41" s="194"/>
      <c r="K41" s="195"/>
      <c r="L41" s="195"/>
      <c r="M41" s="195"/>
      <c r="N41" s="196"/>
      <c r="O41" s="194"/>
      <c r="P41" s="195"/>
      <c r="Q41" s="195"/>
      <c r="R41" s="195"/>
      <c r="S41" s="196"/>
      <c r="T41" s="194"/>
      <c r="U41" s="195"/>
      <c r="V41" s="195"/>
      <c r="W41" s="195"/>
      <c r="X41" s="196"/>
      <c r="Y41" s="194"/>
      <c r="Z41" s="195"/>
      <c r="AA41" s="195"/>
      <c r="AB41" s="195"/>
      <c r="AC41" s="196"/>
      <c r="AD41" s="194"/>
      <c r="AE41" s="195"/>
      <c r="AF41" s="195"/>
      <c r="AG41" s="195"/>
      <c r="AH41" s="196"/>
      <c r="AI41" s="194"/>
      <c r="AJ41" s="195"/>
      <c r="AK41" s="195"/>
      <c r="AL41" s="195"/>
      <c r="AM41" s="196"/>
      <c r="AN41" s="194"/>
      <c r="AO41" s="195"/>
      <c r="AP41" s="195"/>
      <c r="AQ41" s="195"/>
      <c r="AR41" s="196"/>
      <c r="AS41" s="194"/>
      <c r="AT41" s="195"/>
      <c r="AU41" s="195"/>
      <c r="AV41" s="195"/>
      <c r="AW41" s="196"/>
      <c r="AX41" s="112"/>
      <c r="AY41" s="35">
        <v>36</v>
      </c>
      <c r="AZ41" s="43" t="str">
        <f t="shared" si="1"/>
        <v>ณฐกร</v>
      </c>
      <c r="BA41" s="194"/>
      <c r="BB41" s="195"/>
      <c r="BC41" s="195"/>
      <c r="BD41" s="195"/>
      <c r="BE41" s="196"/>
      <c r="BF41" s="194"/>
      <c r="BG41" s="195"/>
      <c r="BH41" s="195"/>
      <c r="BI41" s="195"/>
      <c r="BJ41" s="196"/>
      <c r="BK41" s="194"/>
      <c r="BL41" s="195"/>
      <c r="BM41" s="195"/>
      <c r="BN41" s="195"/>
      <c r="BO41" s="196"/>
      <c r="BP41" s="194"/>
      <c r="BQ41" s="195"/>
      <c r="BR41" s="195"/>
      <c r="BS41" s="195"/>
      <c r="BT41" s="196"/>
      <c r="BU41" s="194"/>
      <c r="BV41" s="195"/>
      <c r="BW41" s="195"/>
      <c r="BX41" s="195"/>
      <c r="BY41" s="196"/>
      <c r="BZ41" s="194"/>
      <c r="CA41" s="195"/>
      <c r="CB41" s="195"/>
      <c r="CC41" s="195"/>
      <c r="CD41" s="196"/>
      <c r="CE41" s="194"/>
      <c r="CF41" s="195"/>
      <c r="CG41" s="195"/>
      <c r="CH41" s="195"/>
      <c r="CI41" s="196"/>
      <c r="CJ41" s="194"/>
      <c r="CK41" s="195"/>
      <c r="CL41" s="195"/>
      <c r="CM41" s="195"/>
      <c r="CN41" s="196"/>
      <c r="CO41" s="194"/>
      <c r="CP41" s="195"/>
      <c r="CQ41" s="195"/>
      <c r="CR41" s="195"/>
      <c r="CS41" s="196"/>
      <c r="CT41" s="194"/>
      <c r="CU41" s="195"/>
      <c r="CV41" s="195"/>
      <c r="CW41" s="195"/>
      <c r="CX41" s="196"/>
      <c r="CY41" s="194"/>
      <c r="CZ41" s="195"/>
      <c r="DA41" s="195"/>
      <c r="DB41" s="195"/>
      <c r="DC41" s="196"/>
      <c r="DD41" s="53">
        <f t="shared" si="0"/>
        <v>0</v>
      </c>
    </row>
    <row r="42" spans="1:108" ht="15" customHeight="1" x14ac:dyDescent="0.55000000000000004">
      <c r="A42" s="193">
        <v>37</v>
      </c>
      <c r="B42" s="186" t="str">
        <f>IF(เวลาเรียน1!B42="","",เวลาเรียน1!B42)</f>
        <v>16826</v>
      </c>
      <c r="C42" s="187" t="str">
        <f>IF(เวลาเรียน1!C42="","",เวลาเรียน1!C42)</f>
        <v>พีระพงษ์</v>
      </c>
      <c r="D42" s="188" t="str">
        <f>IF(เวลาเรียน1!D42="","",เวลาเรียน1!D42)</f>
        <v>ศรีสูงเนิน</v>
      </c>
      <c r="E42" s="194"/>
      <c r="F42" s="195"/>
      <c r="G42" s="195"/>
      <c r="H42" s="195"/>
      <c r="I42" s="196"/>
      <c r="J42" s="194"/>
      <c r="K42" s="195"/>
      <c r="L42" s="195"/>
      <c r="M42" s="195"/>
      <c r="N42" s="196"/>
      <c r="O42" s="194"/>
      <c r="P42" s="195"/>
      <c r="Q42" s="195"/>
      <c r="R42" s="195"/>
      <c r="S42" s="196"/>
      <c r="T42" s="194"/>
      <c r="U42" s="195"/>
      <c r="V42" s="195"/>
      <c r="W42" s="195"/>
      <c r="X42" s="196"/>
      <c r="Y42" s="194"/>
      <c r="Z42" s="195"/>
      <c r="AA42" s="195"/>
      <c r="AB42" s="195"/>
      <c r="AC42" s="196"/>
      <c r="AD42" s="194"/>
      <c r="AE42" s="195"/>
      <c r="AF42" s="195"/>
      <c r="AG42" s="195"/>
      <c r="AH42" s="196"/>
      <c r="AI42" s="194"/>
      <c r="AJ42" s="195"/>
      <c r="AK42" s="195"/>
      <c r="AL42" s="195"/>
      <c r="AM42" s="196"/>
      <c r="AN42" s="194"/>
      <c r="AO42" s="195"/>
      <c r="AP42" s="195"/>
      <c r="AQ42" s="195"/>
      <c r="AR42" s="196"/>
      <c r="AS42" s="194"/>
      <c r="AT42" s="195"/>
      <c r="AU42" s="195"/>
      <c r="AV42" s="195"/>
      <c r="AW42" s="196"/>
      <c r="AX42" s="112"/>
      <c r="AY42" s="35">
        <v>37</v>
      </c>
      <c r="AZ42" s="43" t="str">
        <f t="shared" si="1"/>
        <v>พีระพงษ์</v>
      </c>
      <c r="BA42" s="194"/>
      <c r="BB42" s="195"/>
      <c r="BC42" s="195"/>
      <c r="BD42" s="195"/>
      <c r="BE42" s="196"/>
      <c r="BF42" s="194"/>
      <c r="BG42" s="195"/>
      <c r="BH42" s="195"/>
      <c r="BI42" s="195"/>
      <c r="BJ42" s="196"/>
      <c r="BK42" s="194"/>
      <c r="BL42" s="195"/>
      <c r="BM42" s="195"/>
      <c r="BN42" s="195"/>
      <c r="BO42" s="196"/>
      <c r="BP42" s="194"/>
      <c r="BQ42" s="195"/>
      <c r="BR42" s="195"/>
      <c r="BS42" s="195"/>
      <c r="BT42" s="196"/>
      <c r="BU42" s="194"/>
      <c r="BV42" s="195"/>
      <c r="BW42" s="195"/>
      <c r="BX42" s="195"/>
      <c r="BY42" s="196"/>
      <c r="BZ42" s="194"/>
      <c r="CA42" s="195"/>
      <c r="CB42" s="195"/>
      <c r="CC42" s="195"/>
      <c r="CD42" s="196"/>
      <c r="CE42" s="194"/>
      <c r="CF42" s="195"/>
      <c r="CG42" s="195"/>
      <c r="CH42" s="195"/>
      <c r="CI42" s="196"/>
      <c r="CJ42" s="194"/>
      <c r="CK42" s="195"/>
      <c r="CL42" s="195"/>
      <c r="CM42" s="195"/>
      <c r="CN42" s="196"/>
      <c r="CO42" s="194"/>
      <c r="CP42" s="195"/>
      <c r="CQ42" s="195"/>
      <c r="CR42" s="195"/>
      <c r="CS42" s="196"/>
      <c r="CT42" s="194"/>
      <c r="CU42" s="195"/>
      <c r="CV42" s="195"/>
      <c r="CW42" s="195"/>
      <c r="CX42" s="196"/>
      <c r="CY42" s="194"/>
      <c r="CZ42" s="195"/>
      <c r="DA42" s="195"/>
      <c r="DB42" s="195"/>
      <c r="DC42" s="196"/>
      <c r="DD42" s="53">
        <f t="shared" si="0"/>
        <v>0</v>
      </c>
    </row>
    <row r="43" spans="1:108" ht="15" customHeight="1" x14ac:dyDescent="0.55000000000000004">
      <c r="A43" s="193">
        <v>38</v>
      </c>
      <c r="B43" s="186" t="str">
        <f>IF(เวลาเรียน1!B43="","",เวลาเรียน1!B43)</f>
        <v>16830</v>
      </c>
      <c r="C43" s="187" t="str">
        <f>IF(เวลาเรียน1!C43="","",เวลาเรียน1!C43)</f>
        <v>ยุทธโยธิน</v>
      </c>
      <c r="D43" s="188" t="str">
        <f>IF(เวลาเรียน1!D43="","",เวลาเรียน1!D43)</f>
        <v>หิรัญวัฒนสุข</v>
      </c>
      <c r="E43" s="194"/>
      <c r="F43" s="195"/>
      <c r="G43" s="195"/>
      <c r="H43" s="195"/>
      <c r="I43" s="196"/>
      <c r="J43" s="194"/>
      <c r="K43" s="195"/>
      <c r="L43" s="195"/>
      <c r="M43" s="195"/>
      <c r="N43" s="196"/>
      <c r="O43" s="194"/>
      <c r="P43" s="195"/>
      <c r="Q43" s="195"/>
      <c r="R43" s="195"/>
      <c r="S43" s="196"/>
      <c r="T43" s="194"/>
      <c r="U43" s="195"/>
      <c r="V43" s="195"/>
      <c r="W43" s="195"/>
      <c r="X43" s="196"/>
      <c r="Y43" s="194"/>
      <c r="Z43" s="195"/>
      <c r="AA43" s="195"/>
      <c r="AB43" s="195"/>
      <c r="AC43" s="196"/>
      <c r="AD43" s="194"/>
      <c r="AE43" s="195"/>
      <c r="AF43" s="195"/>
      <c r="AG43" s="195"/>
      <c r="AH43" s="196"/>
      <c r="AI43" s="194"/>
      <c r="AJ43" s="195"/>
      <c r="AK43" s="195"/>
      <c r="AL43" s="195"/>
      <c r="AM43" s="196"/>
      <c r="AN43" s="194"/>
      <c r="AO43" s="195"/>
      <c r="AP43" s="195"/>
      <c r="AQ43" s="195"/>
      <c r="AR43" s="196"/>
      <c r="AS43" s="194"/>
      <c r="AT43" s="195"/>
      <c r="AU43" s="195"/>
      <c r="AV43" s="195"/>
      <c r="AW43" s="196"/>
      <c r="AX43" s="112"/>
      <c r="AY43" s="35">
        <v>38</v>
      </c>
      <c r="AZ43" s="43" t="str">
        <f t="shared" si="1"/>
        <v>ยุทธโยธิน</v>
      </c>
      <c r="BA43" s="194"/>
      <c r="BB43" s="195"/>
      <c r="BC43" s="195"/>
      <c r="BD43" s="195"/>
      <c r="BE43" s="196"/>
      <c r="BF43" s="194"/>
      <c r="BG43" s="195"/>
      <c r="BH43" s="195"/>
      <c r="BI43" s="195"/>
      <c r="BJ43" s="196"/>
      <c r="BK43" s="194"/>
      <c r="BL43" s="195"/>
      <c r="BM43" s="195"/>
      <c r="BN43" s="195"/>
      <c r="BO43" s="196"/>
      <c r="BP43" s="194"/>
      <c r="BQ43" s="195"/>
      <c r="BR43" s="195"/>
      <c r="BS43" s="195"/>
      <c r="BT43" s="196"/>
      <c r="BU43" s="194"/>
      <c r="BV43" s="195"/>
      <c r="BW43" s="195"/>
      <c r="BX43" s="195"/>
      <c r="BY43" s="196"/>
      <c r="BZ43" s="194"/>
      <c r="CA43" s="195"/>
      <c r="CB43" s="195"/>
      <c r="CC43" s="195"/>
      <c r="CD43" s="196"/>
      <c r="CE43" s="194"/>
      <c r="CF43" s="195"/>
      <c r="CG43" s="195"/>
      <c r="CH43" s="195"/>
      <c r="CI43" s="196"/>
      <c r="CJ43" s="194"/>
      <c r="CK43" s="195"/>
      <c r="CL43" s="195"/>
      <c r="CM43" s="195"/>
      <c r="CN43" s="196"/>
      <c r="CO43" s="194"/>
      <c r="CP43" s="195"/>
      <c r="CQ43" s="195"/>
      <c r="CR43" s="195"/>
      <c r="CS43" s="196"/>
      <c r="CT43" s="194"/>
      <c r="CU43" s="195"/>
      <c r="CV43" s="195"/>
      <c r="CW43" s="195"/>
      <c r="CX43" s="196"/>
      <c r="CY43" s="194"/>
      <c r="CZ43" s="195"/>
      <c r="DA43" s="195"/>
      <c r="DB43" s="195"/>
      <c r="DC43" s="196"/>
      <c r="DD43" s="53">
        <f t="shared" si="0"/>
        <v>0</v>
      </c>
    </row>
    <row r="44" spans="1:108" ht="15" customHeight="1" x14ac:dyDescent="0.55000000000000004">
      <c r="A44" s="193">
        <v>39</v>
      </c>
      <c r="B44" s="186" t="str">
        <f>IF(เวลาเรียน1!B44="","",เวลาเรียน1!B44)</f>
        <v>16832</v>
      </c>
      <c r="C44" s="187" t="str">
        <f>IF(เวลาเรียน1!C44="","",เวลาเรียน1!C44)</f>
        <v>ชิษณุพงศ์</v>
      </c>
      <c r="D44" s="188" t="str">
        <f>IF(เวลาเรียน1!D44="","",เวลาเรียน1!D44)</f>
        <v>ตันชวลิต</v>
      </c>
      <c r="E44" s="194"/>
      <c r="F44" s="195"/>
      <c r="G44" s="195"/>
      <c r="H44" s="195"/>
      <c r="I44" s="196"/>
      <c r="J44" s="194"/>
      <c r="K44" s="195"/>
      <c r="L44" s="195"/>
      <c r="M44" s="195"/>
      <c r="N44" s="196"/>
      <c r="O44" s="194"/>
      <c r="P44" s="195"/>
      <c r="Q44" s="195"/>
      <c r="R44" s="195"/>
      <c r="S44" s="196"/>
      <c r="T44" s="194"/>
      <c r="U44" s="195"/>
      <c r="V44" s="195"/>
      <c r="W44" s="195"/>
      <c r="X44" s="196"/>
      <c r="Y44" s="194"/>
      <c r="Z44" s="195"/>
      <c r="AA44" s="195"/>
      <c r="AB44" s="195"/>
      <c r="AC44" s="196"/>
      <c r="AD44" s="194"/>
      <c r="AE44" s="195"/>
      <c r="AF44" s="195"/>
      <c r="AG44" s="195"/>
      <c r="AH44" s="196"/>
      <c r="AI44" s="194"/>
      <c r="AJ44" s="195"/>
      <c r="AK44" s="195"/>
      <c r="AL44" s="195"/>
      <c r="AM44" s="196"/>
      <c r="AN44" s="194"/>
      <c r="AO44" s="195"/>
      <c r="AP44" s="195"/>
      <c r="AQ44" s="195"/>
      <c r="AR44" s="196"/>
      <c r="AS44" s="194"/>
      <c r="AT44" s="195"/>
      <c r="AU44" s="195"/>
      <c r="AV44" s="195"/>
      <c r="AW44" s="196"/>
      <c r="AX44" s="112"/>
      <c r="AY44" s="35">
        <v>39</v>
      </c>
      <c r="AZ44" s="43" t="str">
        <f t="shared" si="1"/>
        <v>ชิษณุพงศ์</v>
      </c>
      <c r="BA44" s="194"/>
      <c r="BB44" s="195"/>
      <c r="BC44" s="195"/>
      <c r="BD44" s="195"/>
      <c r="BE44" s="196"/>
      <c r="BF44" s="194"/>
      <c r="BG44" s="195"/>
      <c r="BH44" s="195"/>
      <c r="BI44" s="195"/>
      <c r="BJ44" s="196"/>
      <c r="BK44" s="194"/>
      <c r="BL44" s="195"/>
      <c r="BM44" s="195"/>
      <c r="BN44" s="195"/>
      <c r="BO44" s="196"/>
      <c r="BP44" s="194"/>
      <c r="BQ44" s="195"/>
      <c r="BR44" s="195"/>
      <c r="BS44" s="195"/>
      <c r="BT44" s="196"/>
      <c r="BU44" s="194"/>
      <c r="BV44" s="195"/>
      <c r="BW44" s="195"/>
      <c r="BX44" s="195"/>
      <c r="BY44" s="196"/>
      <c r="BZ44" s="194"/>
      <c r="CA44" s="195"/>
      <c r="CB44" s="195"/>
      <c r="CC44" s="195"/>
      <c r="CD44" s="196"/>
      <c r="CE44" s="194"/>
      <c r="CF44" s="195"/>
      <c r="CG44" s="195"/>
      <c r="CH44" s="195"/>
      <c r="CI44" s="196"/>
      <c r="CJ44" s="194"/>
      <c r="CK44" s="195"/>
      <c r="CL44" s="195"/>
      <c r="CM44" s="195"/>
      <c r="CN44" s="196"/>
      <c r="CO44" s="194"/>
      <c r="CP44" s="195"/>
      <c r="CQ44" s="195"/>
      <c r="CR44" s="195"/>
      <c r="CS44" s="196"/>
      <c r="CT44" s="194"/>
      <c r="CU44" s="195"/>
      <c r="CV44" s="195"/>
      <c r="CW44" s="195"/>
      <c r="CX44" s="196"/>
      <c r="CY44" s="194"/>
      <c r="CZ44" s="195"/>
      <c r="DA44" s="195"/>
      <c r="DB44" s="195"/>
      <c r="DC44" s="196"/>
      <c r="DD44" s="53">
        <f t="shared" si="0"/>
        <v>0</v>
      </c>
    </row>
    <row r="45" spans="1:108" ht="15" customHeight="1" x14ac:dyDescent="0.55000000000000004">
      <c r="A45" s="193">
        <v>40</v>
      </c>
      <c r="B45" s="186" t="str">
        <f>IF(เวลาเรียน1!B45="","",เวลาเรียน1!B45)</f>
        <v>16834</v>
      </c>
      <c r="C45" s="187" t="str">
        <f>IF(เวลาเรียน1!C45="","",เวลาเรียน1!C45)</f>
        <v>ภวินท์</v>
      </c>
      <c r="D45" s="188" t="str">
        <f>IF(เวลาเรียน1!D45="","",เวลาเรียน1!D45)</f>
        <v>ปิดตานัง</v>
      </c>
      <c r="E45" s="194"/>
      <c r="F45" s="195"/>
      <c r="G45" s="195"/>
      <c r="H45" s="195"/>
      <c r="I45" s="196"/>
      <c r="J45" s="194"/>
      <c r="K45" s="195"/>
      <c r="L45" s="195"/>
      <c r="M45" s="195"/>
      <c r="N45" s="196"/>
      <c r="O45" s="194"/>
      <c r="P45" s="195"/>
      <c r="Q45" s="195"/>
      <c r="R45" s="195"/>
      <c r="S45" s="196"/>
      <c r="T45" s="194"/>
      <c r="U45" s="195"/>
      <c r="V45" s="195"/>
      <c r="W45" s="195"/>
      <c r="X45" s="196"/>
      <c r="Y45" s="194"/>
      <c r="Z45" s="195"/>
      <c r="AA45" s="195"/>
      <c r="AB45" s="195"/>
      <c r="AC45" s="196"/>
      <c r="AD45" s="194"/>
      <c r="AE45" s="195"/>
      <c r="AF45" s="195"/>
      <c r="AG45" s="195"/>
      <c r="AH45" s="196"/>
      <c r="AI45" s="194"/>
      <c r="AJ45" s="195"/>
      <c r="AK45" s="195"/>
      <c r="AL45" s="195"/>
      <c r="AM45" s="196"/>
      <c r="AN45" s="194"/>
      <c r="AO45" s="195"/>
      <c r="AP45" s="195"/>
      <c r="AQ45" s="195"/>
      <c r="AR45" s="196"/>
      <c r="AS45" s="194"/>
      <c r="AT45" s="195"/>
      <c r="AU45" s="195"/>
      <c r="AV45" s="195"/>
      <c r="AW45" s="196"/>
      <c r="AX45" s="112"/>
      <c r="AY45" s="35">
        <v>40</v>
      </c>
      <c r="AZ45" s="43" t="str">
        <f t="shared" si="1"/>
        <v>ภวินท์</v>
      </c>
      <c r="BA45" s="194"/>
      <c r="BB45" s="195"/>
      <c r="BC45" s="195"/>
      <c r="BD45" s="195"/>
      <c r="BE45" s="196"/>
      <c r="BF45" s="194"/>
      <c r="BG45" s="195"/>
      <c r="BH45" s="195"/>
      <c r="BI45" s="195"/>
      <c r="BJ45" s="196"/>
      <c r="BK45" s="194"/>
      <c r="BL45" s="195"/>
      <c r="BM45" s="195"/>
      <c r="BN45" s="195"/>
      <c r="BO45" s="196"/>
      <c r="BP45" s="194"/>
      <c r="BQ45" s="195"/>
      <c r="BR45" s="195"/>
      <c r="BS45" s="195"/>
      <c r="BT45" s="196"/>
      <c r="BU45" s="194"/>
      <c r="BV45" s="195"/>
      <c r="BW45" s="195"/>
      <c r="BX45" s="195"/>
      <c r="BY45" s="196"/>
      <c r="BZ45" s="194"/>
      <c r="CA45" s="195"/>
      <c r="CB45" s="195"/>
      <c r="CC45" s="195"/>
      <c r="CD45" s="196"/>
      <c r="CE45" s="194"/>
      <c r="CF45" s="195"/>
      <c r="CG45" s="195"/>
      <c r="CH45" s="195"/>
      <c r="CI45" s="196"/>
      <c r="CJ45" s="194"/>
      <c r="CK45" s="195"/>
      <c r="CL45" s="195"/>
      <c r="CM45" s="195"/>
      <c r="CN45" s="196"/>
      <c r="CO45" s="194"/>
      <c r="CP45" s="195"/>
      <c r="CQ45" s="195"/>
      <c r="CR45" s="195"/>
      <c r="CS45" s="196"/>
      <c r="CT45" s="194"/>
      <c r="CU45" s="195"/>
      <c r="CV45" s="195"/>
      <c r="CW45" s="195"/>
      <c r="CX45" s="196"/>
      <c r="CY45" s="194"/>
      <c r="CZ45" s="195"/>
      <c r="DA45" s="195"/>
      <c r="DB45" s="195"/>
      <c r="DC45" s="196"/>
      <c r="DD45" s="53">
        <f t="shared" si="0"/>
        <v>0</v>
      </c>
    </row>
    <row r="46" spans="1:108" ht="15" customHeight="1" x14ac:dyDescent="0.55000000000000004">
      <c r="A46" s="193">
        <v>41</v>
      </c>
      <c r="B46" s="186">
        <f>IF(เวลาเรียน1!B46="","",เวลาเรียน1!B46)</f>
        <v>16851</v>
      </c>
      <c r="C46" s="187" t="str">
        <f>IF(เวลาเรียน1!C46="","",เวลาเรียน1!C46)</f>
        <v>ธนกฤต</v>
      </c>
      <c r="D46" s="188" t="str">
        <f>IF(เวลาเรียน1!D46="","",เวลาเรียน1!D46)</f>
        <v>ดอกไม้</v>
      </c>
      <c r="E46" s="194"/>
      <c r="F46" s="195"/>
      <c r="G46" s="195"/>
      <c r="H46" s="195"/>
      <c r="I46" s="196"/>
      <c r="J46" s="194"/>
      <c r="K46" s="195"/>
      <c r="L46" s="195"/>
      <c r="M46" s="195"/>
      <c r="N46" s="196"/>
      <c r="O46" s="194"/>
      <c r="P46" s="195"/>
      <c r="Q46" s="195"/>
      <c r="R46" s="195"/>
      <c r="S46" s="196"/>
      <c r="T46" s="194"/>
      <c r="U46" s="195"/>
      <c r="V46" s="195"/>
      <c r="W46" s="195"/>
      <c r="X46" s="196"/>
      <c r="Y46" s="194"/>
      <c r="Z46" s="195"/>
      <c r="AA46" s="195"/>
      <c r="AB46" s="195"/>
      <c r="AC46" s="196"/>
      <c r="AD46" s="194"/>
      <c r="AE46" s="195"/>
      <c r="AF46" s="195"/>
      <c r="AG46" s="195"/>
      <c r="AH46" s="196"/>
      <c r="AI46" s="194"/>
      <c r="AJ46" s="195"/>
      <c r="AK46" s="195"/>
      <c r="AL46" s="195"/>
      <c r="AM46" s="196"/>
      <c r="AN46" s="194"/>
      <c r="AO46" s="195"/>
      <c r="AP46" s="195"/>
      <c r="AQ46" s="195"/>
      <c r="AR46" s="196"/>
      <c r="AS46" s="194"/>
      <c r="AT46" s="195"/>
      <c r="AU46" s="195"/>
      <c r="AV46" s="195"/>
      <c r="AW46" s="196"/>
      <c r="AX46" s="112"/>
      <c r="AY46" s="35">
        <v>41</v>
      </c>
      <c r="AZ46" s="43" t="str">
        <f t="shared" si="1"/>
        <v>ธนกฤต</v>
      </c>
      <c r="BA46" s="194"/>
      <c r="BB46" s="195"/>
      <c r="BC46" s="195"/>
      <c r="BD46" s="195"/>
      <c r="BE46" s="196"/>
      <c r="BF46" s="194"/>
      <c r="BG46" s="195"/>
      <c r="BH46" s="195"/>
      <c r="BI46" s="195"/>
      <c r="BJ46" s="196"/>
      <c r="BK46" s="194"/>
      <c r="BL46" s="195"/>
      <c r="BM46" s="195"/>
      <c r="BN46" s="195"/>
      <c r="BO46" s="196"/>
      <c r="BP46" s="194"/>
      <c r="BQ46" s="195"/>
      <c r="BR46" s="195"/>
      <c r="BS46" s="195"/>
      <c r="BT46" s="196"/>
      <c r="BU46" s="194"/>
      <c r="BV46" s="195"/>
      <c r="BW46" s="195"/>
      <c r="BX46" s="195"/>
      <c r="BY46" s="196"/>
      <c r="BZ46" s="194"/>
      <c r="CA46" s="195"/>
      <c r="CB46" s="195"/>
      <c r="CC46" s="195"/>
      <c r="CD46" s="196"/>
      <c r="CE46" s="194"/>
      <c r="CF46" s="195"/>
      <c r="CG46" s="195"/>
      <c r="CH46" s="195"/>
      <c r="CI46" s="196"/>
      <c r="CJ46" s="194"/>
      <c r="CK46" s="195"/>
      <c r="CL46" s="195"/>
      <c r="CM46" s="195"/>
      <c r="CN46" s="196"/>
      <c r="CO46" s="194"/>
      <c r="CP46" s="195"/>
      <c r="CQ46" s="195"/>
      <c r="CR46" s="195"/>
      <c r="CS46" s="196"/>
      <c r="CT46" s="194"/>
      <c r="CU46" s="195"/>
      <c r="CV46" s="195"/>
      <c r="CW46" s="195"/>
      <c r="CX46" s="196"/>
      <c r="CY46" s="194"/>
      <c r="CZ46" s="195"/>
      <c r="DA46" s="195"/>
      <c r="DB46" s="195"/>
      <c r="DC46" s="196"/>
      <c r="DD46" s="53">
        <f t="shared" si="0"/>
        <v>0</v>
      </c>
    </row>
    <row r="47" spans="1:108" ht="15" customHeight="1" x14ac:dyDescent="0.55000000000000004">
      <c r="A47" s="193">
        <v>42</v>
      </c>
      <c r="B47" s="186">
        <f>IF(เวลาเรียน1!B47="","",เวลาเรียน1!B47)</f>
        <v>16852</v>
      </c>
      <c r="C47" s="187" t="str">
        <f>IF(เวลาเรียน1!C47="","",เวลาเรียน1!C47)</f>
        <v>นภัทร</v>
      </c>
      <c r="D47" s="188" t="str">
        <f>IF(เวลาเรียน1!D47="","",เวลาเรียน1!D47)</f>
        <v>ภรศุภรักษ์</v>
      </c>
      <c r="E47" s="194"/>
      <c r="F47" s="195"/>
      <c r="G47" s="195"/>
      <c r="H47" s="195"/>
      <c r="I47" s="196"/>
      <c r="J47" s="194"/>
      <c r="K47" s="195"/>
      <c r="L47" s="195"/>
      <c r="M47" s="195"/>
      <c r="N47" s="196"/>
      <c r="O47" s="194"/>
      <c r="P47" s="195"/>
      <c r="Q47" s="195"/>
      <c r="R47" s="195"/>
      <c r="S47" s="196"/>
      <c r="T47" s="194"/>
      <c r="U47" s="195"/>
      <c r="V47" s="195"/>
      <c r="W47" s="195"/>
      <c r="X47" s="196"/>
      <c r="Y47" s="194"/>
      <c r="Z47" s="195"/>
      <c r="AA47" s="195"/>
      <c r="AB47" s="195"/>
      <c r="AC47" s="196"/>
      <c r="AD47" s="194"/>
      <c r="AE47" s="195"/>
      <c r="AF47" s="195"/>
      <c r="AG47" s="195"/>
      <c r="AH47" s="196"/>
      <c r="AI47" s="194"/>
      <c r="AJ47" s="195"/>
      <c r="AK47" s="195"/>
      <c r="AL47" s="195"/>
      <c r="AM47" s="196"/>
      <c r="AN47" s="194"/>
      <c r="AO47" s="195"/>
      <c r="AP47" s="195"/>
      <c r="AQ47" s="195"/>
      <c r="AR47" s="196"/>
      <c r="AS47" s="194"/>
      <c r="AT47" s="195"/>
      <c r="AU47" s="195"/>
      <c r="AV47" s="195"/>
      <c r="AW47" s="196"/>
      <c r="AX47" s="112"/>
      <c r="AY47" s="35">
        <v>42</v>
      </c>
      <c r="AZ47" s="43" t="str">
        <f t="shared" si="1"/>
        <v>นภัทร</v>
      </c>
      <c r="BA47" s="194"/>
      <c r="BB47" s="195"/>
      <c r="BC47" s="195"/>
      <c r="BD47" s="195"/>
      <c r="BE47" s="196"/>
      <c r="BF47" s="194"/>
      <c r="BG47" s="195"/>
      <c r="BH47" s="195"/>
      <c r="BI47" s="195"/>
      <c r="BJ47" s="196"/>
      <c r="BK47" s="194"/>
      <c r="BL47" s="195"/>
      <c r="BM47" s="195"/>
      <c r="BN47" s="195"/>
      <c r="BO47" s="196"/>
      <c r="BP47" s="194"/>
      <c r="BQ47" s="195"/>
      <c r="BR47" s="195"/>
      <c r="BS47" s="195"/>
      <c r="BT47" s="196"/>
      <c r="BU47" s="194"/>
      <c r="BV47" s="195"/>
      <c r="BW47" s="195"/>
      <c r="BX47" s="195"/>
      <c r="BY47" s="196"/>
      <c r="BZ47" s="194"/>
      <c r="CA47" s="195"/>
      <c r="CB47" s="195"/>
      <c r="CC47" s="195"/>
      <c r="CD47" s="196"/>
      <c r="CE47" s="194"/>
      <c r="CF47" s="195"/>
      <c r="CG47" s="195"/>
      <c r="CH47" s="195"/>
      <c r="CI47" s="196"/>
      <c r="CJ47" s="194"/>
      <c r="CK47" s="195"/>
      <c r="CL47" s="195"/>
      <c r="CM47" s="195"/>
      <c r="CN47" s="196"/>
      <c r="CO47" s="194"/>
      <c r="CP47" s="195"/>
      <c r="CQ47" s="195"/>
      <c r="CR47" s="195"/>
      <c r="CS47" s="196"/>
      <c r="CT47" s="194"/>
      <c r="CU47" s="195"/>
      <c r="CV47" s="195"/>
      <c r="CW47" s="195"/>
      <c r="CX47" s="196"/>
      <c r="CY47" s="194"/>
      <c r="CZ47" s="195"/>
      <c r="DA47" s="195"/>
      <c r="DB47" s="195"/>
      <c r="DC47" s="196"/>
      <c r="DD47" s="53">
        <f t="shared" si="0"/>
        <v>0</v>
      </c>
    </row>
    <row r="48" spans="1:108" ht="15" customHeight="1" x14ac:dyDescent="0.55000000000000004">
      <c r="A48" s="193">
        <v>43</v>
      </c>
      <c r="B48" s="186">
        <f>IF(เวลาเรียน1!B48="","",เวลาเรียน1!B48)</f>
        <v>16859</v>
      </c>
      <c r="C48" s="187" t="str">
        <f>IF(เวลาเรียน1!C48="","",เวลาเรียน1!C48)</f>
        <v>กันต์ธีร์</v>
      </c>
      <c r="D48" s="188" t="str">
        <f>IF(เวลาเรียน1!D48="","",เวลาเรียน1!D48)</f>
        <v>มากโพธิ์</v>
      </c>
      <c r="E48" s="194"/>
      <c r="F48" s="195"/>
      <c r="G48" s="195"/>
      <c r="H48" s="195"/>
      <c r="I48" s="196"/>
      <c r="J48" s="194"/>
      <c r="K48" s="195"/>
      <c r="L48" s="195"/>
      <c r="M48" s="195"/>
      <c r="N48" s="196"/>
      <c r="O48" s="194"/>
      <c r="P48" s="195"/>
      <c r="Q48" s="195"/>
      <c r="R48" s="195"/>
      <c r="S48" s="196"/>
      <c r="T48" s="194"/>
      <c r="U48" s="195"/>
      <c r="V48" s="195"/>
      <c r="W48" s="195"/>
      <c r="X48" s="196"/>
      <c r="Y48" s="194"/>
      <c r="Z48" s="195"/>
      <c r="AA48" s="195"/>
      <c r="AB48" s="195"/>
      <c r="AC48" s="196"/>
      <c r="AD48" s="194"/>
      <c r="AE48" s="195"/>
      <c r="AF48" s="195"/>
      <c r="AG48" s="195"/>
      <c r="AH48" s="196"/>
      <c r="AI48" s="194"/>
      <c r="AJ48" s="195"/>
      <c r="AK48" s="195"/>
      <c r="AL48" s="195"/>
      <c r="AM48" s="196"/>
      <c r="AN48" s="194"/>
      <c r="AO48" s="195"/>
      <c r="AP48" s="195"/>
      <c r="AQ48" s="195"/>
      <c r="AR48" s="196"/>
      <c r="AS48" s="194"/>
      <c r="AT48" s="195"/>
      <c r="AU48" s="195"/>
      <c r="AV48" s="195"/>
      <c r="AW48" s="196"/>
      <c r="AX48" s="112"/>
      <c r="AY48" s="35">
        <v>43</v>
      </c>
      <c r="AZ48" s="43" t="str">
        <f t="shared" si="1"/>
        <v>กันต์ธีร์</v>
      </c>
      <c r="BA48" s="194"/>
      <c r="BB48" s="195"/>
      <c r="BC48" s="195"/>
      <c r="BD48" s="195"/>
      <c r="BE48" s="196"/>
      <c r="BF48" s="194"/>
      <c r="BG48" s="195"/>
      <c r="BH48" s="195"/>
      <c r="BI48" s="195"/>
      <c r="BJ48" s="196"/>
      <c r="BK48" s="194"/>
      <c r="BL48" s="195"/>
      <c r="BM48" s="195"/>
      <c r="BN48" s="195"/>
      <c r="BO48" s="196"/>
      <c r="BP48" s="194"/>
      <c r="BQ48" s="195"/>
      <c r="BR48" s="195"/>
      <c r="BS48" s="195"/>
      <c r="BT48" s="196"/>
      <c r="BU48" s="194"/>
      <c r="BV48" s="195"/>
      <c r="BW48" s="195"/>
      <c r="BX48" s="195"/>
      <c r="BY48" s="196"/>
      <c r="BZ48" s="194"/>
      <c r="CA48" s="195"/>
      <c r="CB48" s="195"/>
      <c r="CC48" s="195"/>
      <c r="CD48" s="196"/>
      <c r="CE48" s="194"/>
      <c r="CF48" s="195"/>
      <c r="CG48" s="195"/>
      <c r="CH48" s="195"/>
      <c r="CI48" s="196"/>
      <c r="CJ48" s="194"/>
      <c r="CK48" s="195"/>
      <c r="CL48" s="195"/>
      <c r="CM48" s="195"/>
      <c r="CN48" s="196"/>
      <c r="CO48" s="194"/>
      <c r="CP48" s="195"/>
      <c r="CQ48" s="195"/>
      <c r="CR48" s="195"/>
      <c r="CS48" s="196"/>
      <c r="CT48" s="194"/>
      <c r="CU48" s="195"/>
      <c r="CV48" s="195"/>
      <c r="CW48" s="195"/>
      <c r="CX48" s="196"/>
      <c r="CY48" s="194"/>
      <c r="CZ48" s="195"/>
      <c r="DA48" s="195"/>
      <c r="DB48" s="195"/>
      <c r="DC48" s="196"/>
      <c r="DD48" s="53">
        <f t="shared" si="0"/>
        <v>0</v>
      </c>
    </row>
    <row r="49" spans="1:108" ht="15" customHeight="1" x14ac:dyDescent="0.55000000000000004">
      <c r="A49" s="193">
        <v>44</v>
      </c>
      <c r="B49" s="186">
        <f>IF(เวลาเรียน1!B49="","",เวลาเรียน1!B49)</f>
        <v>16867</v>
      </c>
      <c r="C49" s="187" t="str">
        <f>IF(เวลาเรียน1!C49="","",เวลาเรียน1!C49)</f>
        <v>ริกกี้</v>
      </c>
      <c r="D49" s="188" t="str">
        <f>IF(เวลาเรียน1!D49="","",เวลาเรียน1!D49)</f>
        <v>คูติโน</v>
      </c>
      <c r="E49" s="194"/>
      <c r="F49" s="195"/>
      <c r="G49" s="195"/>
      <c r="H49" s="195"/>
      <c r="I49" s="196"/>
      <c r="J49" s="194"/>
      <c r="K49" s="195"/>
      <c r="L49" s="195"/>
      <c r="M49" s="195"/>
      <c r="N49" s="196"/>
      <c r="O49" s="194"/>
      <c r="P49" s="195"/>
      <c r="Q49" s="195"/>
      <c r="R49" s="195"/>
      <c r="S49" s="196"/>
      <c r="T49" s="194"/>
      <c r="U49" s="195"/>
      <c r="V49" s="195"/>
      <c r="W49" s="195"/>
      <c r="X49" s="196"/>
      <c r="Y49" s="194"/>
      <c r="Z49" s="195"/>
      <c r="AA49" s="195"/>
      <c r="AB49" s="195"/>
      <c r="AC49" s="196"/>
      <c r="AD49" s="194"/>
      <c r="AE49" s="195"/>
      <c r="AF49" s="195"/>
      <c r="AG49" s="195"/>
      <c r="AH49" s="196"/>
      <c r="AI49" s="194"/>
      <c r="AJ49" s="195"/>
      <c r="AK49" s="195"/>
      <c r="AL49" s="195"/>
      <c r="AM49" s="196"/>
      <c r="AN49" s="194"/>
      <c r="AO49" s="195"/>
      <c r="AP49" s="195"/>
      <c r="AQ49" s="195"/>
      <c r="AR49" s="196"/>
      <c r="AS49" s="194"/>
      <c r="AT49" s="195"/>
      <c r="AU49" s="195"/>
      <c r="AV49" s="195"/>
      <c r="AW49" s="196"/>
      <c r="AX49" s="112"/>
      <c r="AY49" s="35">
        <v>44</v>
      </c>
      <c r="AZ49" s="43" t="str">
        <f t="shared" si="1"/>
        <v>ริกกี้</v>
      </c>
      <c r="BA49" s="194"/>
      <c r="BB49" s="195"/>
      <c r="BC49" s="195"/>
      <c r="BD49" s="195"/>
      <c r="BE49" s="196"/>
      <c r="BF49" s="194"/>
      <c r="BG49" s="195"/>
      <c r="BH49" s="195"/>
      <c r="BI49" s="195"/>
      <c r="BJ49" s="196"/>
      <c r="BK49" s="194"/>
      <c r="BL49" s="195"/>
      <c r="BM49" s="195"/>
      <c r="BN49" s="195"/>
      <c r="BO49" s="196"/>
      <c r="BP49" s="194"/>
      <c r="BQ49" s="195"/>
      <c r="BR49" s="195"/>
      <c r="BS49" s="195"/>
      <c r="BT49" s="196"/>
      <c r="BU49" s="194"/>
      <c r="BV49" s="195"/>
      <c r="BW49" s="195"/>
      <c r="BX49" s="195"/>
      <c r="BY49" s="196"/>
      <c r="BZ49" s="194"/>
      <c r="CA49" s="195"/>
      <c r="CB49" s="195"/>
      <c r="CC49" s="195"/>
      <c r="CD49" s="196"/>
      <c r="CE49" s="194"/>
      <c r="CF49" s="195"/>
      <c r="CG49" s="195"/>
      <c r="CH49" s="195"/>
      <c r="CI49" s="196"/>
      <c r="CJ49" s="194"/>
      <c r="CK49" s="195"/>
      <c r="CL49" s="195"/>
      <c r="CM49" s="195"/>
      <c r="CN49" s="196"/>
      <c r="CO49" s="194"/>
      <c r="CP49" s="195"/>
      <c r="CQ49" s="195"/>
      <c r="CR49" s="195"/>
      <c r="CS49" s="196"/>
      <c r="CT49" s="194"/>
      <c r="CU49" s="195"/>
      <c r="CV49" s="195"/>
      <c r="CW49" s="195"/>
      <c r="CX49" s="196"/>
      <c r="CY49" s="194"/>
      <c r="CZ49" s="195"/>
      <c r="DA49" s="195"/>
      <c r="DB49" s="195"/>
      <c r="DC49" s="196"/>
      <c r="DD49" s="53">
        <f t="shared" si="0"/>
        <v>0</v>
      </c>
    </row>
    <row r="50" spans="1:108" ht="15" customHeight="1" x14ac:dyDescent="0.55000000000000004">
      <c r="A50" s="193">
        <v>45</v>
      </c>
      <c r="B50" s="186">
        <f>IF(เวลาเรียน1!B50="","",เวลาเรียน1!B50)</f>
        <v>16870</v>
      </c>
      <c r="C50" s="187" t="str">
        <f>IF(เวลาเรียน1!C50="","",เวลาเรียน1!C50)</f>
        <v>ภัทรภูมิ</v>
      </c>
      <c r="D50" s="188" t="str">
        <f>IF(เวลาเรียน1!D50="","",เวลาเรียน1!D50)</f>
        <v>แตระพรพาณิชย์</v>
      </c>
      <c r="E50" s="194"/>
      <c r="F50" s="195"/>
      <c r="G50" s="195"/>
      <c r="H50" s="195"/>
      <c r="I50" s="196"/>
      <c r="J50" s="194"/>
      <c r="K50" s="195"/>
      <c r="L50" s="195"/>
      <c r="M50" s="195"/>
      <c r="N50" s="196"/>
      <c r="O50" s="194"/>
      <c r="P50" s="195"/>
      <c r="Q50" s="195"/>
      <c r="R50" s="195"/>
      <c r="S50" s="196"/>
      <c r="T50" s="194"/>
      <c r="U50" s="195"/>
      <c r="V50" s="195"/>
      <c r="W50" s="195"/>
      <c r="X50" s="196"/>
      <c r="Y50" s="194"/>
      <c r="Z50" s="195"/>
      <c r="AA50" s="195"/>
      <c r="AB50" s="195"/>
      <c r="AC50" s="196"/>
      <c r="AD50" s="194"/>
      <c r="AE50" s="195"/>
      <c r="AF50" s="195"/>
      <c r="AG50" s="195"/>
      <c r="AH50" s="196"/>
      <c r="AI50" s="194"/>
      <c r="AJ50" s="195"/>
      <c r="AK50" s="195"/>
      <c r="AL50" s="195"/>
      <c r="AM50" s="196"/>
      <c r="AN50" s="194"/>
      <c r="AO50" s="195"/>
      <c r="AP50" s="195"/>
      <c r="AQ50" s="195"/>
      <c r="AR50" s="196"/>
      <c r="AS50" s="194"/>
      <c r="AT50" s="195"/>
      <c r="AU50" s="195"/>
      <c r="AV50" s="195"/>
      <c r="AW50" s="196"/>
      <c r="AX50" s="112"/>
      <c r="AY50" s="35">
        <v>45</v>
      </c>
      <c r="AZ50" s="43" t="str">
        <f t="shared" si="1"/>
        <v>ภัทรภูมิ</v>
      </c>
      <c r="BA50" s="194"/>
      <c r="BB50" s="195"/>
      <c r="BC50" s="195"/>
      <c r="BD50" s="195"/>
      <c r="BE50" s="196"/>
      <c r="BF50" s="194"/>
      <c r="BG50" s="195"/>
      <c r="BH50" s="195"/>
      <c r="BI50" s="195"/>
      <c r="BJ50" s="196"/>
      <c r="BK50" s="194"/>
      <c r="BL50" s="195"/>
      <c r="BM50" s="195"/>
      <c r="BN50" s="195"/>
      <c r="BO50" s="196"/>
      <c r="BP50" s="194"/>
      <c r="BQ50" s="195"/>
      <c r="BR50" s="195"/>
      <c r="BS50" s="195"/>
      <c r="BT50" s="196"/>
      <c r="BU50" s="194"/>
      <c r="BV50" s="195"/>
      <c r="BW50" s="195"/>
      <c r="BX50" s="195"/>
      <c r="BY50" s="196"/>
      <c r="BZ50" s="194"/>
      <c r="CA50" s="195"/>
      <c r="CB50" s="195"/>
      <c r="CC50" s="195"/>
      <c r="CD50" s="196"/>
      <c r="CE50" s="194"/>
      <c r="CF50" s="195"/>
      <c r="CG50" s="195"/>
      <c r="CH50" s="195"/>
      <c r="CI50" s="196"/>
      <c r="CJ50" s="194"/>
      <c r="CK50" s="195"/>
      <c r="CL50" s="195"/>
      <c r="CM50" s="195"/>
      <c r="CN50" s="196"/>
      <c r="CO50" s="194"/>
      <c r="CP50" s="195"/>
      <c r="CQ50" s="195"/>
      <c r="CR50" s="195"/>
      <c r="CS50" s="196"/>
      <c r="CT50" s="194"/>
      <c r="CU50" s="195"/>
      <c r="CV50" s="195"/>
      <c r="CW50" s="195"/>
      <c r="CX50" s="196"/>
      <c r="CY50" s="194"/>
      <c r="CZ50" s="195"/>
      <c r="DA50" s="195"/>
      <c r="DB50" s="195"/>
      <c r="DC50" s="196"/>
      <c r="DD50" s="53">
        <f t="shared" si="0"/>
        <v>0</v>
      </c>
    </row>
    <row r="51" spans="1:108" ht="15" customHeight="1" x14ac:dyDescent="0.55000000000000004">
      <c r="A51" s="193">
        <v>46</v>
      </c>
      <c r="B51" s="186">
        <f>IF(เวลาเรียน1!B51="","",เวลาเรียน1!B51)</f>
        <v>16873</v>
      </c>
      <c r="C51" s="187" t="str">
        <f>IF(เวลาเรียน1!C51="","",เวลาเรียน1!C51)</f>
        <v>สุวพิชญ์</v>
      </c>
      <c r="D51" s="188" t="str">
        <f>IF(เวลาเรียน1!D51="","",เวลาเรียน1!D51)</f>
        <v>พละสวัสดิ์</v>
      </c>
      <c r="E51" s="194"/>
      <c r="F51" s="195"/>
      <c r="G51" s="195"/>
      <c r="H51" s="195"/>
      <c r="I51" s="196"/>
      <c r="J51" s="194"/>
      <c r="K51" s="195"/>
      <c r="L51" s="195"/>
      <c r="M51" s="195"/>
      <c r="N51" s="196"/>
      <c r="O51" s="194"/>
      <c r="P51" s="195"/>
      <c r="Q51" s="195"/>
      <c r="R51" s="195"/>
      <c r="S51" s="196"/>
      <c r="T51" s="194"/>
      <c r="U51" s="195"/>
      <c r="V51" s="195"/>
      <c r="W51" s="195"/>
      <c r="X51" s="196"/>
      <c r="Y51" s="194"/>
      <c r="Z51" s="195"/>
      <c r="AA51" s="195"/>
      <c r="AB51" s="195"/>
      <c r="AC51" s="196"/>
      <c r="AD51" s="194"/>
      <c r="AE51" s="195"/>
      <c r="AF51" s="195"/>
      <c r="AG51" s="195"/>
      <c r="AH51" s="196"/>
      <c r="AI51" s="194"/>
      <c r="AJ51" s="195"/>
      <c r="AK51" s="195"/>
      <c r="AL51" s="195"/>
      <c r="AM51" s="196"/>
      <c r="AN51" s="194"/>
      <c r="AO51" s="195"/>
      <c r="AP51" s="195"/>
      <c r="AQ51" s="195"/>
      <c r="AR51" s="196"/>
      <c r="AS51" s="194"/>
      <c r="AT51" s="195"/>
      <c r="AU51" s="195"/>
      <c r="AV51" s="195"/>
      <c r="AW51" s="196"/>
      <c r="AX51" s="112"/>
      <c r="AY51" s="35">
        <v>46</v>
      </c>
      <c r="AZ51" s="43" t="str">
        <f t="shared" si="1"/>
        <v>สุวพิชญ์</v>
      </c>
      <c r="BA51" s="194"/>
      <c r="BB51" s="195"/>
      <c r="BC51" s="195"/>
      <c r="BD51" s="195"/>
      <c r="BE51" s="196"/>
      <c r="BF51" s="194"/>
      <c r="BG51" s="195"/>
      <c r="BH51" s="195"/>
      <c r="BI51" s="195"/>
      <c r="BJ51" s="196"/>
      <c r="BK51" s="194"/>
      <c r="BL51" s="195"/>
      <c r="BM51" s="195"/>
      <c r="BN51" s="195"/>
      <c r="BO51" s="196"/>
      <c r="BP51" s="194"/>
      <c r="BQ51" s="195"/>
      <c r="BR51" s="195"/>
      <c r="BS51" s="195"/>
      <c r="BT51" s="196"/>
      <c r="BU51" s="194"/>
      <c r="BV51" s="195"/>
      <c r="BW51" s="195"/>
      <c r="BX51" s="195"/>
      <c r="BY51" s="196"/>
      <c r="BZ51" s="194"/>
      <c r="CA51" s="195"/>
      <c r="CB51" s="195"/>
      <c r="CC51" s="195"/>
      <c r="CD51" s="196"/>
      <c r="CE51" s="194"/>
      <c r="CF51" s="195"/>
      <c r="CG51" s="195"/>
      <c r="CH51" s="195"/>
      <c r="CI51" s="196"/>
      <c r="CJ51" s="194"/>
      <c r="CK51" s="195"/>
      <c r="CL51" s="195"/>
      <c r="CM51" s="195"/>
      <c r="CN51" s="196"/>
      <c r="CO51" s="194"/>
      <c r="CP51" s="195"/>
      <c r="CQ51" s="195"/>
      <c r="CR51" s="195"/>
      <c r="CS51" s="196"/>
      <c r="CT51" s="194"/>
      <c r="CU51" s="195"/>
      <c r="CV51" s="195"/>
      <c r="CW51" s="195"/>
      <c r="CX51" s="196"/>
      <c r="CY51" s="194"/>
      <c r="CZ51" s="195"/>
      <c r="DA51" s="195"/>
      <c r="DB51" s="195"/>
      <c r="DC51" s="196"/>
      <c r="DD51" s="53">
        <f t="shared" si="0"/>
        <v>0</v>
      </c>
    </row>
    <row r="52" spans="1:108" ht="15" customHeight="1" x14ac:dyDescent="0.55000000000000004">
      <c r="A52" s="193">
        <v>47</v>
      </c>
      <c r="B52" s="186">
        <f>IF(เวลาเรียน1!B52="","",เวลาเรียน1!B52)</f>
        <v>16881</v>
      </c>
      <c r="C52" s="187" t="str">
        <f>IF(เวลาเรียน1!C52="","",เวลาเรียน1!C52)</f>
        <v>รุจิภาส</v>
      </c>
      <c r="D52" s="188" t="str">
        <f>IF(เวลาเรียน1!D52="","",เวลาเรียน1!D52)</f>
        <v>ปุ่นอุดม</v>
      </c>
      <c r="E52" s="194"/>
      <c r="F52" s="195"/>
      <c r="G52" s="195"/>
      <c r="H52" s="195"/>
      <c r="I52" s="196"/>
      <c r="J52" s="194"/>
      <c r="K52" s="195"/>
      <c r="L52" s="195"/>
      <c r="M52" s="195"/>
      <c r="N52" s="196"/>
      <c r="O52" s="194"/>
      <c r="P52" s="195"/>
      <c r="Q52" s="195"/>
      <c r="R52" s="195"/>
      <c r="S52" s="196"/>
      <c r="T52" s="194"/>
      <c r="U52" s="195"/>
      <c r="V52" s="195"/>
      <c r="W52" s="195"/>
      <c r="X52" s="196"/>
      <c r="Y52" s="194"/>
      <c r="Z52" s="195"/>
      <c r="AA52" s="195"/>
      <c r="AB52" s="195"/>
      <c r="AC52" s="196"/>
      <c r="AD52" s="194"/>
      <c r="AE52" s="195"/>
      <c r="AF52" s="195"/>
      <c r="AG52" s="195"/>
      <c r="AH52" s="196"/>
      <c r="AI52" s="194"/>
      <c r="AJ52" s="195"/>
      <c r="AK52" s="195"/>
      <c r="AL52" s="195"/>
      <c r="AM52" s="196"/>
      <c r="AN52" s="194"/>
      <c r="AO52" s="195"/>
      <c r="AP52" s="195"/>
      <c r="AQ52" s="195"/>
      <c r="AR52" s="196"/>
      <c r="AS52" s="194"/>
      <c r="AT52" s="195"/>
      <c r="AU52" s="195"/>
      <c r="AV52" s="195"/>
      <c r="AW52" s="196"/>
      <c r="AX52" s="112"/>
      <c r="AY52" s="35">
        <v>47</v>
      </c>
      <c r="AZ52" s="43" t="str">
        <f t="shared" si="1"/>
        <v>รุจิภาส</v>
      </c>
      <c r="BA52" s="194"/>
      <c r="BB52" s="195"/>
      <c r="BC52" s="195"/>
      <c r="BD52" s="195"/>
      <c r="BE52" s="196"/>
      <c r="BF52" s="194"/>
      <c r="BG52" s="195"/>
      <c r="BH52" s="195"/>
      <c r="BI52" s="195"/>
      <c r="BJ52" s="196"/>
      <c r="BK52" s="194"/>
      <c r="BL52" s="195"/>
      <c r="BM52" s="195"/>
      <c r="BN52" s="195"/>
      <c r="BO52" s="196"/>
      <c r="BP52" s="194"/>
      <c r="BQ52" s="195"/>
      <c r="BR52" s="195"/>
      <c r="BS52" s="195"/>
      <c r="BT52" s="196"/>
      <c r="BU52" s="194"/>
      <c r="BV52" s="195"/>
      <c r="BW52" s="195"/>
      <c r="BX52" s="195"/>
      <c r="BY52" s="196"/>
      <c r="BZ52" s="194"/>
      <c r="CA52" s="195"/>
      <c r="CB52" s="195"/>
      <c r="CC52" s="195"/>
      <c r="CD52" s="196"/>
      <c r="CE52" s="194"/>
      <c r="CF52" s="195"/>
      <c r="CG52" s="195"/>
      <c r="CH52" s="195"/>
      <c r="CI52" s="196"/>
      <c r="CJ52" s="194"/>
      <c r="CK52" s="195"/>
      <c r="CL52" s="195"/>
      <c r="CM52" s="195"/>
      <c r="CN52" s="196"/>
      <c r="CO52" s="194"/>
      <c r="CP52" s="195"/>
      <c r="CQ52" s="195"/>
      <c r="CR52" s="195"/>
      <c r="CS52" s="196"/>
      <c r="CT52" s="194"/>
      <c r="CU52" s="195"/>
      <c r="CV52" s="195"/>
      <c r="CW52" s="195"/>
      <c r="CX52" s="196"/>
      <c r="CY52" s="194"/>
      <c r="CZ52" s="195"/>
      <c r="DA52" s="195"/>
      <c r="DB52" s="195"/>
      <c r="DC52" s="196"/>
      <c r="DD52" s="53">
        <f t="shared" si="0"/>
        <v>0</v>
      </c>
    </row>
    <row r="53" spans="1:108" ht="15" customHeight="1" x14ac:dyDescent="0.55000000000000004">
      <c r="A53" s="193">
        <v>48</v>
      </c>
      <c r="B53" s="186" t="str">
        <f>IF(เวลาเรียน1!B53="","",เวลาเรียน1!B53)</f>
        <v>16932</v>
      </c>
      <c r="C53" s="187" t="str">
        <f>IF(เวลาเรียน1!C53="","",เวลาเรียน1!C53)</f>
        <v>แทนคุณ</v>
      </c>
      <c r="D53" s="188" t="str">
        <f>IF(เวลาเรียน1!D53="","",เวลาเรียน1!D53)</f>
        <v>สอนศิริ</v>
      </c>
      <c r="E53" s="194"/>
      <c r="F53" s="195"/>
      <c r="G53" s="195"/>
      <c r="H53" s="195"/>
      <c r="I53" s="196"/>
      <c r="J53" s="194"/>
      <c r="K53" s="195"/>
      <c r="L53" s="195"/>
      <c r="M53" s="195"/>
      <c r="N53" s="196"/>
      <c r="O53" s="194"/>
      <c r="P53" s="195"/>
      <c r="Q53" s="195"/>
      <c r="R53" s="195"/>
      <c r="S53" s="196"/>
      <c r="T53" s="194"/>
      <c r="U53" s="195"/>
      <c r="V53" s="195"/>
      <c r="W53" s="195"/>
      <c r="X53" s="196"/>
      <c r="Y53" s="194"/>
      <c r="Z53" s="195"/>
      <c r="AA53" s="195"/>
      <c r="AB53" s="195"/>
      <c r="AC53" s="196"/>
      <c r="AD53" s="194"/>
      <c r="AE53" s="195"/>
      <c r="AF53" s="195"/>
      <c r="AG53" s="195"/>
      <c r="AH53" s="196"/>
      <c r="AI53" s="194"/>
      <c r="AJ53" s="195"/>
      <c r="AK53" s="195"/>
      <c r="AL53" s="195"/>
      <c r="AM53" s="196"/>
      <c r="AN53" s="194"/>
      <c r="AO53" s="195"/>
      <c r="AP53" s="195"/>
      <c r="AQ53" s="195"/>
      <c r="AR53" s="196"/>
      <c r="AS53" s="194"/>
      <c r="AT53" s="195"/>
      <c r="AU53" s="195"/>
      <c r="AV53" s="195"/>
      <c r="AW53" s="196"/>
      <c r="AX53" s="112"/>
      <c r="AY53" s="35">
        <v>48</v>
      </c>
      <c r="AZ53" s="43" t="str">
        <f t="shared" si="1"/>
        <v>แทนคุณ</v>
      </c>
      <c r="BA53" s="194"/>
      <c r="BB53" s="195"/>
      <c r="BC53" s="195"/>
      <c r="BD53" s="195"/>
      <c r="BE53" s="196"/>
      <c r="BF53" s="194"/>
      <c r="BG53" s="195"/>
      <c r="BH53" s="195"/>
      <c r="BI53" s="195"/>
      <c r="BJ53" s="196"/>
      <c r="BK53" s="194"/>
      <c r="BL53" s="195"/>
      <c r="BM53" s="195"/>
      <c r="BN53" s="195"/>
      <c r="BO53" s="196"/>
      <c r="BP53" s="194"/>
      <c r="BQ53" s="195"/>
      <c r="BR53" s="195"/>
      <c r="BS53" s="195"/>
      <c r="BT53" s="196"/>
      <c r="BU53" s="194"/>
      <c r="BV53" s="195"/>
      <c r="BW53" s="195"/>
      <c r="BX53" s="195"/>
      <c r="BY53" s="196"/>
      <c r="BZ53" s="194"/>
      <c r="CA53" s="195"/>
      <c r="CB53" s="195"/>
      <c r="CC53" s="195"/>
      <c r="CD53" s="196"/>
      <c r="CE53" s="194"/>
      <c r="CF53" s="195"/>
      <c r="CG53" s="195"/>
      <c r="CH53" s="195"/>
      <c r="CI53" s="196"/>
      <c r="CJ53" s="194"/>
      <c r="CK53" s="195"/>
      <c r="CL53" s="195"/>
      <c r="CM53" s="195"/>
      <c r="CN53" s="196"/>
      <c r="CO53" s="194"/>
      <c r="CP53" s="195"/>
      <c r="CQ53" s="195"/>
      <c r="CR53" s="195"/>
      <c r="CS53" s="196"/>
      <c r="CT53" s="194"/>
      <c r="CU53" s="195"/>
      <c r="CV53" s="195"/>
      <c r="CW53" s="195"/>
      <c r="CX53" s="196"/>
      <c r="CY53" s="194"/>
      <c r="CZ53" s="195"/>
      <c r="DA53" s="195"/>
      <c r="DB53" s="195"/>
      <c r="DC53" s="196"/>
      <c r="DD53" s="53">
        <f t="shared" si="0"/>
        <v>0</v>
      </c>
    </row>
    <row r="54" spans="1:108" ht="15" customHeight="1" x14ac:dyDescent="0.55000000000000004">
      <c r="A54" s="193">
        <v>49</v>
      </c>
      <c r="B54" s="186">
        <f>IF(เวลาเรียน1!B54="","",เวลาเรียน1!B54)</f>
        <v>16939</v>
      </c>
      <c r="C54" s="187" t="str">
        <f>IF(เวลาเรียน1!C54="","",เวลาเรียน1!C54)</f>
        <v>ภาคิน</v>
      </c>
      <c r="D54" s="188" t="str">
        <f>IF(เวลาเรียน1!D54="","",เวลาเรียน1!D54)</f>
        <v>บัวเนี่ยว</v>
      </c>
      <c r="E54" s="194"/>
      <c r="F54" s="195"/>
      <c r="G54" s="195"/>
      <c r="H54" s="195"/>
      <c r="I54" s="196"/>
      <c r="J54" s="194"/>
      <c r="K54" s="195"/>
      <c r="L54" s="195"/>
      <c r="M54" s="195"/>
      <c r="N54" s="196"/>
      <c r="O54" s="194"/>
      <c r="P54" s="195"/>
      <c r="Q54" s="195"/>
      <c r="R54" s="195"/>
      <c r="S54" s="196"/>
      <c r="T54" s="194"/>
      <c r="U54" s="195"/>
      <c r="V54" s="195"/>
      <c r="W54" s="195"/>
      <c r="X54" s="196"/>
      <c r="Y54" s="194"/>
      <c r="Z54" s="195"/>
      <c r="AA54" s="195"/>
      <c r="AB54" s="195"/>
      <c r="AC54" s="196"/>
      <c r="AD54" s="194"/>
      <c r="AE54" s="195"/>
      <c r="AF54" s="195"/>
      <c r="AG54" s="195"/>
      <c r="AH54" s="196"/>
      <c r="AI54" s="194"/>
      <c r="AJ54" s="195"/>
      <c r="AK54" s="195"/>
      <c r="AL54" s="195"/>
      <c r="AM54" s="196"/>
      <c r="AN54" s="194"/>
      <c r="AO54" s="195"/>
      <c r="AP54" s="195"/>
      <c r="AQ54" s="195"/>
      <c r="AR54" s="196"/>
      <c r="AS54" s="194"/>
      <c r="AT54" s="195"/>
      <c r="AU54" s="195"/>
      <c r="AV54" s="195"/>
      <c r="AW54" s="196"/>
      <c r="AX54" s="112"/>
      <c r="AY54" s="35">
        <v>49</v>
      </c>
      <c r="AZ54" s="43" t="str">
        <f t="shared" si="1"/>
        <v>ภาคิน</v>
      </c>
      <c r="BA54" s="194"/>
      <c r="BB54" s="195"/>
      <c r="BC54" s="195"/>
      <c r="BD54" s="195"/>
      <c r="BE54" s="196"/>
      <c r="BF54" s="194"/>
      <c r="BG54" s="195"/>
      <c r="BH54" s="195"/>
      <c r="BI54" s="195"/>
      <c r="BJ54" s="196"/>
      <c r="BK54" s="194"/>
      <c r="BL54" s="195"/>
      <c r="BM54" s="195"/>
      <c r="BN54" s="195"/>
      <c r="BO54" s="196"/>
      <c r="BP54" s="194"/>
      <c r="BQ54" s="195"/>
      <c r="BR54" s="195"/>
      <c r="BS54" s="195"/>
      <c r="BT54" s="196"/>
      <c r="BU54" s="194"/>
      <c r="BV54" s="195"/>
      <c r="BW54" s="195"/>
      <c r="BX54" s="195"/>
      <c r="BY54" s="196"/>
      <c r="BZ54" s="194"/>
      <c r="CA54" s="195"/>
      <c r="CB54" s="195"/>
      <c r="CC54" s="195"/>
      <c r="CD54" s="196"/>
      <c r="CE54" s="194"/>
      <c r="CF54" s="195"/>
      <c r="CG54" s="195"/>
      <c r="CH54" s="195"/>
      <c r="CI54" s="196"/>
      <c r="CJ54" s="194"/>
      <c r="CK54" s="195"/>
      <c r="CL54" s="195"/>
      <c r="CM54" s="195"/>
      <c r="CN54" s="196"/>
      <c r="CO54" s="194"/>
      <c r="CP54" s="195"/>
      <c r="CQ54" s="195"/>
      <c r="CR54" s="195"/>
      <c r="CS54" s="196"/>
      <c r="CT54" s="194"/>
      <c r="CU54" s="195"/>
      <c r="CV54" s="195"/>
      <c r="CW54" s="195"/>
      <c r="CX54" s="196"/>
      <c r="CY54" s="194"/>
      <c r="CZ54" s="195"/>
      <c r="DA54" s="195"/>
      <c r="DB54" s="195"/>
      <c r="DC54" s="196"/>
      <c r="DD54" s="53">
        <f t="shared" si="0"/>
        <v>0</v>
      </c>
    </row>
    <row r="55" spans="1:108" ht="15" customHeight="1" x14ac:dyDescent="0.55000000000000004">
      <c r="A55" s="193">
        <v>50</v>
      </c>
      <c r="B55" s="186">
        <f>IF(เวลาเรียน1!B55="","",เวลาเรียน1!B55)</f>
        <v>17193</v>
      </c>
      <c r="C55" s="187" t="str">
        <f>IF(เวลาเรียน1!C55="","",เวลาเรียน1!C55)</f>
        <v>สรวิชญ์</v>
      </c>
      <c r="D55" s="188" t="str">
        <f>IF(เวลาเรียน1!D55="","",เวลาเรียน1!D55)</f>
        <v>ไตรรัตน์อัศว</v>
      </c>
      <c r="E55" s="194"/>
      <c r="F55" s="195"/>
      <c r="G55" s="195"/>
      <c r="H55" s="195"/>
      <c r="I55" s="196"/>
      <c r="J55" s="194"/>
      <c r="K55" s="195"/>
      <c r="L55" s="195"/>
      <c r="M55" s="195"/>
      <c r="N55" s="196"/>
      <c r="O55" s="194"/>
      <c r="P55" s="195"/>
      <c r="Q55" s="195"/>
      <c r="R55" s="195"/>
      <c r="S55" s="196"/>
      <c r="T55" s="194"/>
      <c r="U55" s="195"/>
      <c r="V55" s="195"/>
      <c r="W55" s="195"/>
      <c r="X55" s="196"/>
      <c r="Y55" s="194"/>
      <c r="Z55" s="195"/>
      <c r="AA55" s="195"/>
      <c r="AB55" s="195"/>
      <c r="AC55" s="196"/>
      <c r="AD55" s="194"/>
      <c r="AE55" s="195"/>
      <c r="AF55" s="195"/>
      <c r="AG55" s="195"/>
      <c r="AH55" s="196"/>
      <c r="AI55" s="194"/>
      <c r="AJ55" s="195"/>
      <c r="AK55" s="195"/>
      <c r="AL55" s="195"/>
      <c r="AM55" s="196"/>
      <c r="AN55" s="194"/>
      <c r="AO55" s="195"/>
      <c r="AP55" s="195"/>
      <c r="AQ55" s="195"/>
      <c r="AR55" s="196"/>
      <c r="AS55" s="194"/>
      <c r="AT55" s="195"/>
      <c r="AU55" s="195"/>
      <c r="AV55" s="195"/>
      <c r="AW55" s="196"/>
      <c r="AX55" s="112"/>
      <c r="AY55" s="35">
        <v>50</v>
      </c>
      <c r="AZ55" s="43" t="str">
        <f t="shared" si="1"/>
        <v>สรวิชญ์</v>
      </c>
      <c r="BA55" s="194"/>
      <c r="BB55" s="195"/>
      <c r="BC55" s="195"/>
      <c r="BD55" s="195"/>
      <c r="BE55" s="196"/>
      <c r="BF55" s="194"/>
      <c r="BG55" s="195"/>
      <c r="BH55" s="195"/>
      <c r="BI55" s="195"/>
      <c r="BJ55" s="196"/>
      <c r="BK55" s="194"/>
      <c r="BL55" s="195"/>
      <c r="BM55" s="195"/>
      <c r="BN55" s="195"/>
      <c r="BO55" s="196"/>
      <c r="BP55" s="194"/>
      <c r="BQ55" s="195"/>
      <c r="BR55" s="195"/>
      <c r="BS55" s="195"/>
      <c r="BT55" s="196"/>
      <c r="BU55" s="194"/>
      <c r="BV55" s="195"/>
      <c r="BW55" s="195"/>
      <c r="BX55" s="195"/>
      <c r="BY55" s="196"/>
      <c r="BZ55" s="194"/>
      <c r="CA55" s="195"/>
      <c r="CB55" s="195"/>
      <c r="CC55" s="195"/>
      <c r="CD55" s="196"/>
      <c r="CE55" s="194"/>
      <c r="CF55" s="195"/>
      <c r="CG55" s="195"/>
      <c r="CH55" s="195"/>
      <c r="CI55" s="196"/>
      <c r="CJ55" s="194"/>
      <c r="CK55" s="195"/>
      <c r="CL55" s="195"/>
      <c r="CM55" s="195"/>
      <c r="CN55" s="196"/>
      <c r="CO55" s="194"/>
      <c r="CP55" s="195"/>
      <c r="CQ55" s="195"/>
      <c r="CR55" s="195"/>
      <c r="CS55" s="196"/>
      <c r="CT55" s="194"/>
      <c r="CU55" s="195"/>
      <c r="CV55" s="195"/>
      <c r="CW55" s="195"/>
      <c r="CX55" s="196"/>
      <c r="CY55" s="194"/>
      <c r="CZ55" s="195"/>
      <c r="DA55" s="195"/>
      <c r="DB55" s="195"/>
      <c r="DC55" s="196"/>
      <c r="DD55" s="53">
        <f t="shared" si="0"/>
        <v>0</v>
      </c>
    </row>
    <row r="56" spans="1:108" ht="15" customHeight="1" x14ac:dyDescent="0.55000000000000004">
      <c r="A56" s="193">
        <v>51</v>
      </c>
      <c r="B56" s="186">
        <f>IF(เวลาเรียน1!B56="","",เวลาเรียน1!B56)</f>
        <v>17274</v>
      </c>
      <c r="C56" s="187" t="str">
        <f>IF(เวลาเรียน1!C56="","",เวลาเรียน1!C56)</f>
        <v>ปัณณธร</v>
      </c>
      <c r="D56" s="188" t="str">
        <f>IF(เวลาเรียน1!D56="","",เวลาเรียน1!D56)</f>
        <v>แสงนภากาศ</v>
      </c>
      <c r="E56" s="194"/>
      <c r="F56" s="195"/>
      <c r="G56" s="195"/>
      <c r="H56" s="195"/>
      <c r="I56" s="196"/>
      <c r="J56" s="194"/>
      <c r="K56" s="195"/>
      <c r="L56" s="195"/>
      <c r="M56" s="195"/>
      <c r="N56" s="196"/>
      <c r="O56" s="194"/>
      <c r="P56" s="195"/>
      <c r="Q56" s="195"/>
      <c r="R56" s="195"/>
      <c r="S56" s="196"/>
      <c r="T56" s="194"/>
      <c r="U56" s="195"/>
      <c r="V56" s="195"/>
      <c r="W56" s="195"/>
      <c r="X56" s="196"/>
      <c r="Y56" s="194"/>
      <c r="Z56" s="195"/>
      <c r="AA56" s="195"/>
      <c r="AB56" s="195"/>
      <c r="AC56" s="196"/>
      <c r="AD56" s="194"/>
      <c r="AE56" s="195"/>
      <c r="AF56" s="195"/>
      <c r="AG56" s="195"/>
      <c r="AH56" s="196"/>
      <c r="AI56" s="194"/>
      <c r="AJ56" s="195"/>
      <c r="AK56" s="195"/>
      <c r="AL56" s="195"/>
      <c r="AM56" s="196"/>
      <c r="AN56" s="194"/>
      <c r="AO56" s="195"/>
      <c r="AP56" s="195"/>
      <c r="AQ56" s="195"/>
      <c r="AR56" s="196"/>
      <c r="AS56" s="194"/>
      <c r="AT56" s="195"/>
      <c r="AU56" s="195"/>
      <c r="AV56" s="195"/>
      <c r="AW56" s="196"/>
      <c r="AX56" s="112"/>
      <c r="AY56" s="35">
        <v>51</v>
      </c>
      <c r="AZ56" s="43" t="str">
        <f t="shared" si="1"/>
        <v>ปัณณธร</v>
      </c>
      <c r="BA56" s="194"/>
      <c r="BB56" s="195"/>
      <c r="BC56" s="195"/>
      <c r="BD56" s="195"/>
      <c r="BE56" s="196"/>
      <c r="BF56" s="194"/>
      <c r="BG56" s="195"/>
      <c r="BH56" s="195"/>
      <c r="BI56" s="195"/>
      <c r="BJ56" s="196"/>
      <c r="BK56" s="194"/>
      <c r="BL56" s="195"/>
      <c r="BM56" s="195"/>
      <c r="BN56" s="195"/>
      <c r="BO56" s="196"/>
      <c r="BP56" s="194"/>
      <c r="BQ56" s="195"/>
      <c r="BR56" s="195"/>
      <c r="BS56" s="195"/>
      <c r="BT56" s="196"/>
      <c r="BU56" s="194"/>
      <c r="BV56" s="195"/>
      <c r="BW56" s="195"/>
      <c r="BX56" s="195"/>
      <c r="BY56" s="196"/>
      <c r="BZ56" s="194"/>
      <c r="CA56" s="195"/>
      <c r="CB56" s="195"/>
      <c r="CC56" s="195"/>
      <c r="CD56" s="196"/>
      <c r="CE56" s="194"/>
      <c r="CF56" s="195"/>
      <c r="CG56" s="195"/>
      <c r="CH56" s="195"/>
      <c r="CI56" s="196"/>
      <c r="CJ56" s="194"/>
      <c r="CK56" s="195"/>
      <c r="CL56" s="195"/>
      <c r="CM56" s="195"/>
      <c r="CN56" s="196"/>
      <c r="CO56" s="194"/>
      <c r="CP56" s="195"/>
      <c r="CQ56" s="195"/>
      <c r="CR56" s="195"/>
      <c r="CS56" s="196"/>
      <c r="CT56" s="194"/>
      <c r="CU56" s="195"/>
      <c r="CV56" s="195"/>
      <c r="CW56" s="195"/>
      <c r="CX56" s="196"/>
      <c r="CY56" s="194"/>
      <c r="CZ56" s="195"/>
      <c r="DA56" s="195"/>
      <c r="DB56" s="195"/>
      <c r="DC56" s="196"/>
      <c r="DD56" s="53">
        <f t="shared" si="0"/>
        <v>0</v>
      </c>
    </row>
    <row r="57" spans="1:108" ht="15" customHeight="1" x14ac:dyDescent="0.55000000000000004">
      <c r="A57" s="193">
        <v>52</v>
      </c>
      <c r="B57" s="186" t="str">
        <f>IF(เวลาเรียน1!B57="","",เวลาเรียน1!B57)</f>
        <v/>
      </c>
      <c r="C57" s="187" t="str">
        <f>IF(เวลาเรียน1!C57="","",เวลาเรียน1!C57)</f>
        <v/>
      </c>
      <c r="D57" s="188" t="str">
        <f>IF(เวลาเรียน1!D57="","",เวลาเรียน1!D57)</f>
        <v/>
      </c>
      <c r="E57" s="194"/>
      <c r="F57" s="195"/>
      <c r="G57" s="195"/>
      <c r="H57" s="195"/>
      <c r="I57" s="196"/>
      <c r="J57" s="194"/>
      <c r="K57" s="195"/>
      <c r="L57" s="195"/>
      <c r="M57" s="195"/>
      <c r="N57" s="196"/>
      <c r="O57" s="194"/>
      <c r="P57" s="195"/>
      <c r="Q57" s="195"/>
      <c r="R57" s="195"/>
      <c r="S57" s="196"/>
      <c r="T57" s="194"/>
      <c r="U57" s="195"/>
      <c r="V57" s="195"/>
      <c r="W57" s="195"/>
      <c r="X57" s="196"/>
      <c r="Y57" s="194"/>
      <c r="Z57" s="195"/>
      <c r="AA57" s="195"/>
      <c r="AB57" s="195"/>
      <c r="AC57" s="196"/>
      <c r="AD57" s="194"/>
      <c r="AE57" s="195"/>
      <c r="AF57" s="195"/>
      <c r="AG57" s="195"/>
      <c r="AH57" s="196"/>
      <c r="AI57" s="194"/>
      <c r="AJ57" s="195"/>
      <c r="AK57" s="195"/>
      <c r="AL57" s="195"/>
      <c r="AM57" s="196"/>
      <c r="AN57" s="194"/>
      <c r="AO57" s="195"/>
      <c r="AP57" s="195"/>
      <c r="AQ57" s="195"/>
      <c r="AR57" s="196"/>
      <c r="AS57" s="194"/>
      <c r="AT57" s="195"/>
      <c r="AU57" s="195"/>
      <c r="AV57" s="195"/>
      <c r="AW57" s="196"/>
      <c r="AX57" s="112"/>
      <c r="AY57" s="35">
        <v>52</v>
      </c>
      <c r="AZ57" s="43" t="str">
        <f t="shared" si="1"/>
        <v/>
      </c>
      <c r="BA57" s="194"/>
      <c r="BB57" s="195"/>
      <c r="BC57" s="195"/>
      <c r="BD57" s="195"/>
      <c r="BE57" s="196"/>
      <c r="BF57" s="194"/>
      <c r="BG57" s="195"/>
      <c r="BH57" s="195"/>
      <c r="BI57" s="195"/>
      <c r="BJ57" s="196"/>
      <c r="BK57" s="194"/>
      <c r="BL57" s="195"/>
      <c r="BM57" s="195"/>
      <c r="BN57" s="195"/>
      <c r="BO57" s="196"/>
      <c r="BP57" s="194"/>
      <c r="BQ57" s="195"/>
      <c r="BR57" s="195"/>
      <c r="BS57" s="195"/>
      <c r="BT57" s="196"/>
      <c r="BU57" s="194"/>
      <c r="BV57" s="195"/>
      <c r="BW57" s="195"/>
      <c r="BX57" s="195"/>
      <c r="BY57" s="196"/>
      <c r="BZ57" s="194"/>
      <c r="CA57" s="195"/>
      <c r="CB57" s="195"/>
      <c r="CC57" s="195"/>
      <c r="CD57" s="196"/>
      <c r="CE57" s="194"/>
      <c r="CF57" s="195"/>
      <c r="CG57" s="195"/>
      <c r="CH57" s="195"/>
      <c r="CI57" s="196"/>
      <c r="CJ57" s="194"/>
      <c r="CK57" s="195"/>
      <c r="CL57" s="195"/>
      <c r="CM57" s="195"/>
      <c r="CN57" s="196"/>
      <c r="CO57" s="194"/>
      <c r="CP57" s="195"/>
      <c r="CQ57" s="195"/>
      <c r="CR57" s="195"/>
      <c r="CS57" s="196"/>
      <c r="CT57" s="194"/>
      <c r="CU57" s="195"/>
      <c r="CV57" s="195"/>
      <c r="CW57" s="195"/>
      <c r="CX57" s="196"/>
      <c r="CY57" s="194"/>
      <c r="CZ57" s="195"/>
      <c r="DA57" s="195"/>
      <c r="DB57" s="195"/>
      <c r="DC57" s="196"/>
      <c r="DD57" s="53" t="str">
        <f t="shared" si="0"/>
        <v/>
      </c>
    </row>
    <row r="58" spans="1:108" ht="15" customHeight="1" x14ac:dyDescent="0.55000000000000004">
      <c r="A58" s="193">
        <v>53</v>
      </c>
      <c r="B58" s="186" t="str">
        <f>IF(เวลาเรียน1!B58="","",เวลาเรียน1!B58)</f>
        <v/>
      </c>
      <c r="C58" s="187" t="str">
        <f>IF(เวลาเรียน1!C58="","",เวลาเรียน1!C58)</f>
        <v/>
      </c>
      <c r="D58" s="188" t="str">
        <f>IF(เวลาเรียน1!D58="","",เวลาเรียน1!D58)</f>
        <v/>
      </c>
      <c r="E58" s="194"/>
      <c r="F58" s="195"/>
      <c r="G58" s="195"/>
      <c r="H58" s="195"/>
      <c r="I58" s="196"/>
      <c r="J58" s="194"/>
      <c r="K58" s="195"/>
      <c r="L58" s="195"/>
      <c r="M58" s="195"/>
      <c r="N58" s="196"/>
      <c r="O58" s="194"/>
      <c r="P58" s="195"/>
      <c r="Q58" s="195"/>
      <c r="R58" s="195"/>
      <c r="S58" s="196"/>
      <c r="T58" s="194"/>
      <c r="U58" s="195"/>
      <c r="V58" s="195"/>
      <c r="W58" s="195"/>
      <c r="X58" s="196"/>
      <c r="Y58" s="194"/>
      <c r="Z58" s="195"/>
      <c r="AA58" s="195"/>
      <c r="AB58" s="195"/>
      <c r="AC58" s="196"/>
      <c r="AD58" s="194"/>
      <c r="AE58" s="195"/>
      <c r="AF58" s="195"/>
      <c r="AG58" s="195"/>
      <c r="AH58" s="196"/>
      <c r="AI58" s="194"/>
      <c r="AJ58" s="195"/>
      <c r="AK58" s="195"/>
      <c r="AL58" s="195"/>
      <c r="AM58" s="196"/>
      <c r="AN58" s="194"/>
      <c r="AO58" s="195"/>
      <c r="AP58" s="195"/>
      <c r="AQ58" s="195"/>
      <c r="AR58" s="196"/>
      <c r="AS58" s="194"/>
      <c r="AT58" s="195"/>
      <c r="AU58" s="195"/>
      <c r="AV58" s="195"/>
      <c r="AW58" s="196"/>
      <c r="AX58" s="112"/>
      <c r="AY58" s="35">
        <v>53</v>
      </c>
      <c r="AZ58" s="43" t="str">
        <f t="shared" si="1"/>
        <v/>
      </c>
      <c r="BA58" s="194"/>
      <c r="BB58" s="195"/>
      <c r="BC58" s="195"/>
      <c r="BD58" s="195"/>
      <c r="BE58" s="196"/>
      <c r="BF58" s="194"/>
      <c r="BG58" s="195"/>
      <c r="BH58" s="195"/>
      <c r="BI58" s="195"/>
      <c r="BJ58" s="196"/>
      <c r="BK58" s="194"/>
      <c r="BL58" s="195"/>
      <c r="BM58" s="195"/>
      <c r="BN58" s="195"/>
      <c r="BO58" s="196"/>
      <c r="BP58" s="194"/>
      <c r="BQ58" s="195"/>
      <c r="BR58" s="195"/>
      <c r="BS58" s="195"/>
      <c r="BT58" s="196"/>
      <c r="BU58" s="194"/>
      <c r="BV58" s="195"/>
      <c r="BW58" s="195"/>
      <c r="BX58" s="195"/>
      <c r="BY58" s="196"/>
      <c r="BZ58" s="194"/>
      <c r="CA58" s="195"/>
      <c r="CB58" s="195"/>
      <c r="CC58" s="195"/>
      <c r="CD58" s="196"/>
      <c r="CE58" s="194"/>
      <c r="CF58" s="195"/>
      <c r="CG58" s="195"/>
      <c r="CH58" s="195"/>
      <c r="CI58" s="196"/>
      <c r="CJ58" s="194"/>
      <c r="CK58" s="195"/>
      <c r="CL58" s="195"/>
      <c r="CM58" s="195"/>
      <c r="CN58" s="196"/>
      <c r="CO58" s="194"/>
      <c r="CP58" s="195"/>
      <c r="CQ58" s="195"/>
      <c r="CR58" s="195"/>
      <c r="CS58" s="196"/>
      <c r="CT58" s="194"/>
      <c r="CU58" s="195"/>
      <c r="CV58" s="195"/>
      <c r="CW58" s="195"/>
      <c r="CX58" s="196"/>
      <c r="CY58" s="194"/>
      <c r="CZ58" s="195"/>
      <c r="DA58" s="195"/>
      <c r="DB58" s="195"/>
      <c r="DC58" s="196"/>
      <c r="DD58" s="53" t="str">
        <f t="shared" si="0"/>
        <v/>
      </c>
    </row>
    <row r="59" spans="1:108" ht="15" customHeight="1" x14ac:dyDescent="0.55000000000000004">
      <c r="A59" s="193">
        <v>54</v>
      </c>
      <c r="B59" s="186" t="str">
        <f>IF(เวลาเรียน1!B59="","",เวลาเรียน1!B59)</f>
        <v/>
      </c>
      <c r="C59" s="187" t="str">
        <f>IF(เวลาเรียน1!C59="","",เวลาเรียน1!C59)</f>
        <v/>
      </c>
      <c r="D59" s="188" t="str">
        <f>IF(เวลาเรียน1!D59="","",เวลาเรียน1!D59)</f>
        <v/>
      </c>
      <c r="E59" s="194"/>
      <c r="F59" s="195"/>
      <c r="G59" s="195"/>
      <c r="H59" s="195"/>
      <c r="I59" s="196"/>
      <c r="J59" s="194"/>
      <c r="K59" s="195"/>
      <c r="L59" s="195"/>
      <c r="M59" s="195"/>
      <c r="N59" s="196"/>
      <c r="O59" s="194"/>
      <c r="P59" s="195"/>
      <c r="Q59" s="195"/>
      <c r="R59" s="195"/>
      <c r="S59" s="196"/>
      <c r="T59" s="194"/>
      <c r="U59" s="195"/>
      <c r="V59" s="195"/>
      <c r="W59" s="195"/>
      <c r="X59" s="196"/>
      <c r="Y59" s="194"/>
      <c r="Z59" s="195"/>
      <c r="AA59" s="195"/>
      <c r="AB59" s="195"/>
      <c r="AC59" s="196"/>
      <c r="AD59" s="194"/>
      <c r="AE59" s="195"/>
      <c r="AF59" s="195"/>
      <c r="AG59" s="195"/>
      <c r="AH59" s="196"/>
      <c r="AI59" s="194"/>
      <c r="AJ59" s="195"/>
      <c r="AK59" s="195"/>
      <c r="AL59" s="195"/>
      <c r="AM59" s="196"/>
      <c r="AN59" s="194"/>
      <c r="AO59" s="195"/>
      <c r="AP59" s="195"/>
      <c r="AQ59" s="195"/>
      <c r="AR59" s="196"/>
      <c r="AS59" s="194"/>
      <c r="AT59" s="195"/>
      <c r="AU59" s="195"/>
      <c r="AV59" s="195"/>
      <c r="AW59" s="196"/>
      <c r="AX59" s="112"/>
      <c r="AY59" s="35">
        <v>54</v>
      </c>
      <c r="AZ59" s="43" t="str">
        <f t="shared" si="1"/>
        <v/>
      </c>
      <c r="BA59" s="194"/>
      <c r="BB59" s="195"/>
      <c r="BC59" s="195"/>
      <c r="BD59" s="195"/>
      <c r="BE59" s="196"/>
      <c r="BF59" s="194"/>
      <c r="BG59" s="195"/>
      <c r="BH59" s="195"/>
      <c r="BI59" s="195"/>
      <c r="BJ59" s="196"/>
      <c r="BK59" s="194"/>
      <c r="BL59" s="195"/>
      <c r="BM59" s="195"/>
      <c r="BN59" s="195"/>
      <c r="BO59" s="196"/>
      <c r="BP59" s="194"/>
      <c r="BQ59" s="195"/>
      <c r="BR59" s="195"/>
      <c r="BS59" s="195"/>
      <c r="BT59" s="196"/>
      <c r="BU59" s="194"/>
      <c r="BV59" s="195"/>
      <c r="BW59" s="195"/>
      <c r="BX59" s="195"/>
      <c r="BY59" s="196"/>
      <c r="BZ59" s="194"/>
      <c r="CA59" s="195"/>
      <c r="CB59" s="195"/>
      <c r="CC59" s="195"/>
      <c r="CD59" s="196"/>
      <c r="CE59" s="194"/>
      <c r="CF59" s="195"/>
      <c r="CG59" s="195"/>
      <c r="CH59" s="195"/>
      <c r="CI59" s="196"/>
      <c r="CJ59" s="194"/>
      <c r="CK59" s="195"/>
      <c r="CL59" s="195"/>
      <c r="CM59" s="195"/>
      <c r="CN59" s="196"/>
      <c r="CO59" s="194"/>
      <c r="CP59" s="195"/>
      <c r="CQ59" s="195"/>
      <c r="CR59" s="195"/>
      <c r="CS59" s="196"/>
      <c r="CT59" s="194"/>
      <c r="CU59" s="195"/>
      <c r="CV59" s="195"/>
      <c r="CW59" s="195"/>
      <c r="CX59" s="196"/>
      <c r="CY59" s="194"/>
      <c r="CZ59" s="195"/>
      <c r="DA59" s="195"/>
      <c r="DB59" s="195"/>
      <c r="DC59" s="196"/>
      <c r="DD59" s="53" t="str">
        <f t="shared" si="0"/>
        <v/>
      </c>
    </row>
    <row r="60" spans="1:108" ht="15" customHeight="1" x14ac:dyDescent="0.55000000000000004">
      <c r="A60" s="193">
        <v>55</v>
      </c>
      <c r="B60" s="186" t="str">
        <f>IF(เวลาเรียน1!B60="","",เวลาเรียน1!B60)</f>
        <v/>
      </c>
      <c r="C60" s="187" t="str">
        <f>IF(เวลาเรียน1!C60="","",เวลาเรียน1!C60)</f>
        <v/>
      </c>
      <c r="D60" s="188" t="str">
        <f>IF(เวลาเรียน1!D60="","",เวลาเรียน1!D60)</f>
        <v/>
      </c>
      <c r="E60" s="194"/>
      <c r="F60" s="195"/>
      <c r="G60" s="195"/>
      <c r="H60" s="195"/>
      <c r="I60" s="196"/>
      <c r="J60" s="194"/>
      <c r="K60" s="195"/>
      <c r="L60" s="195"/>
      <c r="M60" s="195"/>
      <c r="N60" s="196"/>
      <c r="O60" s="194"/>
      <c r="P60" s="195"/>
      <c r="Q60" s="195"/>
      <c r="R60" s="195"/>
      <c r="S60" s="196"/>
      <c r="T60" s="194"/>
      <c r="U60" s="195"/>
      <c r="V60" s="195"/>
      <c r="W60" s="195"/>
      <c r="X60" s="196"/>
      <c r="Y60" s="194"/>
      <c r="Z60" s="195"/>
      <c r="AA60" s="195"/>
      <c r="AB60" s="195"/>
      <c r="AC60" s="196"/>
      <c r="AD60" s="194"/>
      <c r="AE60" s="195"/>
      <c r="AF60" s="195"/>
      <c r="AG60" s="195"/>
      <c r="AH60" s="196"/>
      <c r="AI60" s="194"/>
      <c r="AJ60" s="195"/>
      <c r="AK60" s="195"/>
      <c r="AL60" s="195"/>
      <c r="AM60" s="196"/>
      <c r="AN60" s="194"/>
      <c r="AO60" s="195"/>
      <c r="AP60" s="195"/>
      <c r="AQ60" s="195"/>
      <c r="AR60" s="196"/>
      <c r="AS60" s="194"/>
      <c r="AT60" s="195"/>
      <c r="AU60" s="195"/>
      <c r="AV60" s="195"/>
      <c r="AW60" s="196"/>
      <c r="AX60" s="112"/>
      <c r="AY60" s="35">
        <v>55</v>
      </c>
      <c r="AZ60" s="43" t="str">
        <f t="shared" si="1"/>
        <v/>
      </c>
      <c r="BA60" s="194"/>
      <c r="BB60" s="195"/>
      <c r="BC60" s="195"/>
      <c r="BD60" s="195"/>
      <c r="BE60" s="196"/>
      <c r="BF60" s="194"/>
      <c r="BG60" s="195"/>
      <c r="BH60" s="195"/>
      <c r="BI60" s="195"/>
      <c r="BJ60" s="196"/>
      <c r="BK60" s="194"/>
      <c r="BL60" s="195"/>
      <c r="BM60" s="195"/>
      <c r="BN60" s="195"/>
      <c r="BO60" s="196"/>
      <c r="BP60" s="194"/>
      <c r="BQ60" s="195"/>
      <c r="BR60" s="195"/>
      <c r="BS60" s="195"/>
      <c r="BT60" s="196"/>
      <c r="BU60" s="194"/>
      <c r="BV60" s="195"/>
      <c r="BW60" s="195"/>
      <c r="BX60" s="195"/>
      <c r="BY60" s="196"/>
      <c r="BZ60" s="194"/>
      <c r="CA60" s="195"/>
      <c r="CB60" s="195"/>
      <c r="CC60" s="195"/>
      <c r="CD60" s="196"/>
      <c r="CE60" s="194"/>
      <c r="CF60" s="195"/>
      <c r="CG60" s="195"/>
      <c r="CH60" s="195"/>
      <c r="CI60" s="196"/>
      <c r="CJ60" s="194"/>
      <c r="CK60" s="195"/>
      <c r="CL60" s="195"/>
      <c r="CM60" s="195"/>
      <c r="CN60" s="196"/>
      <c r="CO60" s="194"/>
      <c r="CP60" s="195"/>
      <c r="CQ60" s="195"/>
      <c r="CR60" s="195"/>
      <c r="CS60" s="196"/>
      <c r="CT60" s="194"/>
      <c r="CU60" s="195"/>
      <c r="CV60" s="195"/>
      <c r="CW60" s="195"/>
      <c r="CX60" s="196"/>
      <c r="CY60" s="194"/>
      <c r="CZ60" s="195"/>
      <c r="DA60" s="195"/>
      <c r="DB60" s="195"/>
      <c r="DC60" s="196"/>
      <c r="DD60" s="53" t="str">
        <f t="shared" si="0"/>
        <v/>
      </c>
    </row>
    <row r="61" spans="1:108" ht="15" customHeight="1" x14ac:dyDescent="0.55000000000000004">
      <c r="A61" s="193">
        <v>56</v>
      </c>
      <c r="B61" s="186" t="str">
        <f>IF(เวลาเรียน1!B61="","",เวลาเรียน1!B61)</f>
        <v/>
      </c>
      <c r="C61" s="187" t="str">
        <f>IF(เวลาเรียน1!C61="","",เวลาเรียน1!C61)</f>
        <v/>
      </c>
      <c r="D61" s="188" t="str">
        <f>IF(เวลาเรียน1!D61="","",เวลาเรียน1!D61)</f>
        <v/>
      </c>
      <c r="E61" s="194"/>
      <c r="F61" s="195"/>
      <c r="G61" s="195"/>
      <c r="H61" s="195"/>
      <c r="I61" s="196"/>
      <c r="J61" s="194"/>
      <c r="K61" s="195"/>
      <c r="L61" s="195"/>
      <c r="M61" s="195"/>
      <c r="N61" s="196"/>
      <c r="O61" s="194"/>
      <c r="P61" s="195"/>
      <c r="Q61" s="195"/>
      <c r="R61" s="195"/>
      <c r="S61" s="196"/>
      <c r="T61" s="194"/>
      <c r="U61" s="195"/>
      <c r="V61" s="195"/>
      <c r="W61" s="195"/>
      <c r="X61" s="196"/>
      <c r="Y61" s="194"/>
      <c r="Z61" s="195"/>
      <c r="AA61" s="195"/>
      <c r="AB61" s="195"/>
      <c r="AC61" s="196"/>
      <c r="AD61" s="194"/>
      <c r="AE61" s="195"/>
      <c r="AF61" s="195"/>
      <c r="AG61" s="195"/>
      <c r="AH61" s="196"/>
      <c r="AI61" s="194"/>
      <c r="AJ61" s="195"/>
      <c r="AK61" s="195"/>
      <c r="AL61" s="195"/>
      <c r="AM61" s="196"/>
      <c r="AN61" s="194"/>
      <c r="AO61" s="195"/>
      <c r="AP61" s="195"/>
      <c r="AQ61" s="195"/>
      <c r="AR61" s="196"/>
      <c r="AS61" s="194"/>
      <c r="AT61" s="195"/>
      <c r="AU61" s="195"/>
      <c r="AV61" s="195"/>
      <c r="AW61" s="196"/>
      <c r="AX61" s="112"/>
      <c r="AY61" s="35">
        <v>56</v>
      </c>
      <c r="AZ61" s="43" t="str">
        <f t="shared" si="1"/>
        <v/>
      </c>
      <c r="BA61" s="194"/>
      <c r="BB61" s="195"/>
      <c r="BC61" s="195"/>
      <c r="BD61" s="195"/>
      <c r="BE61" s="196"/>
      <c r="BF61" s="194"/>
      <c r="BG61" s="195"/>
      <c r="BH61" s="195"/>
      <c r="BI61" s="195"/>
      <c r="BJ61" s="196"/>
      <c r="BK61" s="194"/>
      <c r="BL61" s="195"/>
      <c r="BM61" s="195"/>
      <c r="BN61" s="195"/>
      <c r="BO61" s="196"/>
      <c r="BP61" s="194"/>
      <c r="BQ61" s="195"/>
      <c r="BR61" s="195"/>
      <c r="BS61" s="195"/>
      <c r="BT61" s="196"/>
      <c r="BU61" s="194"/>
      <c r="BV61" s="195"/>
      <c r="BW61" s="195"/>
      <c r="BX61" s="195"/>
      <c r="BY61" s="196"/>
      <c r="BZ61" s="194"/>
      <c r="CA61" s="195"/>
      <c r="CB61" s="195"/>
      <c r="CC61" s="195"/>
      <c r="CD61" s="196"/>
      <c r="CE61" s="194"/>
      <c r="CF61" s="195"/>
      <c r="CG61" s="195"/>
      <c r="CH61" s="195"/>
      <c r="CI61" s="196"/>
      <c r="CJ61" s="194"/>
      <c r="CK61" s="195"/>
      <c r="CL61" s="195"/>
      <c r="CM61" s="195"/>
      <c r="CN61" s="196"/>
      <c r="CO61" s="194"/>
      <c r="CP61" s="195"/>
      <c r="CQ61" s="195"/>
      <c r="CR61" s="195"/>
      <c r="CS61" s="196"/>
      <c r="CT61" s="194"/>
      <c r="CU61" s="195"/>
      <c r="CV61" s="195"/>
      <c r="CW61" s="195"/>
      <c r="CX61" s="196"/>
      <c r="CY61" s="194"/>
      <c r="CZ61" s="195"/>
      <c r="DA61" s="195"/>
      <c r="DB61" s="195"/>
      <c r="DC61" s="196"/>
      <c r="DD61" s="53" t="str">
        <f t="shared" si="0"/>
        <v/>
      </c>
    </row>
    <row r="62" spans="1:108" ht="15" customHeight="1" x14ac:dyDescent="0.55000000000000004">
      <c r="A62" s="193">
        <v>57</v>
      </c>
      <c r="B62" s="186" t="str">
        <f>IF(เวลาเรียน1!B62="","",เวลาเรียน1!B62)</f>
        <v/>
      </c>
      <c r="C62" s="187" t="str">
        <f>IF(เวลาเรียน1!C62="","",เวลาเรียน1!C62)</f>
        <v/>
      </c>
      <c r="D62" s="188" t="str">
        <f>IF(เวลาเรียน1!D62="","",เวลาเรียน1!D62)</f>
        <v/>
      </c>
      <c r="E62" s="194"/>
      <c r="F62" s="195"/>
      <c r="G62" s="195"/>
      <c r="H62" s="195"/>
      <c r="I62" s="196"/>
      <c r="J62" s="194"/>
      <c r="K62" s="195"/>
      <c r="L62" s="195"/>
      <c r="M62" s="195"/>
      <c r="N62" s="196"/>
      <c r="O62" s="194"/>
      <c r="P62" s="195"/>
      <c r="Q62" s="195"/>
      <c r="R62" s="195"/>
      <c r="S62" s="196"/>
      <c r="T62" s="194"/>
      <c r="U62" s="195"/>
      <c r="V62" s="195"/>
      <c r="W62" s="195"/>
      <c r="X62" s="196"/>
      <c r="Y62" s="194"/>
      <c r="Z62" s="195"/>
      <c r="AA62" s="195"/>
      <c r="AB62" s="195"/>
      <c r="AC62" s="196"/>
      <c r="AD62" s="194"/>
      <c r="AE62" s="195"/>
      <c r="AF62" s="195"/>
      <c r="AG62" s="195"/>
      <c r="AH62" s="196"/>
      <c r="AI62" s="194"/>
      <c r="AJ62" s="195"/>
      <c r="AK62" s="195"/>
      <c r="AL62" s="195"/>
      <c r="AM62" s="196"/>
      <c r="AN62" s="194"/>
      <c r="AO62" s="195"/>
      <c r="AP62" s="195"/>
      <c r="AQ62" s="195"/>
      <c r="AR62" s="196"/>
      <c r="AS62" s="194"/>
      <c r="AT62" s="195"/>
      <c r="AU62" s="195"/>
      <c r="AV62" s="195"/>
      <c r="AW62" s="196"/>
      <c r="AX62" s="112"/>
      <c r="AY62" s="35">
        <v>57</v>
      </c>
      <c r="AZ62" s="43" t="str">
        <f t="shared" si="1"/>
        <v/>
      </c>
      <c r="BA62" s="194"/>
      <c r="BB62" s="195"/>
      <c r="BC62" s="195"/>
      <c r="BD62" s="195"/>
      <c r="BE62" s="196"/>
      <c r="BF62" s="194"/>
      <c r="BG62" s="195"/>
      <c r="BH62" s="195"/>
      <c r="BI62" s="195"/>
      <c r="BJ62" s="196"/>
      <c r="BK62" s="194"/>
      <c r="BL62" s="195"/>
      <c r="BM62" s="195"/>
      <c r="BN62" s="195"/>
      <c r="BO62" s="196"/>
      <c r="BP62" s="194"/>
      <c r="BQ62" s="195"/>
      <c r="BR62" s="195"/>
      <c r="BS62" s="195"/>
      <c r="BT62" s="196"/>
      <c r="BU62" s="194"/>
      <c r="BV62" s="195"/>
      <c r="BW62" s="195"/>
      <c r="BX62" s="195"/>
      <c r="BY62" s="196"/>
      <c r="BZ62" s="194"/>
      <c r="CA62" s="195"/>
      <c r="CB62" s="195"/>
      <c r="CC62" s="195"/>
      <c r="CD62" s="196"/>
      <c r="CE62" s="194"/>
      <c r="CF62" s="195"/>
      <c r="CG62" s="195"/>
      <c r="CH62" s="195"/>
      <c r="CI62" s="196"/>
      <c r="CJ62" s="194"/>
      <c r="CK62" s="195"/>
      <c r="CL62" s="195"/>
      <c r="CM62" s="195"/>
      <c r="CN62" s="196"/>
      <c r="CO62" s="194"/>
      <c r="CP62" s="195"/>
      <c r="CQ62" s="195"/>
      <c r="CR62" s="195"/>
      <c r="CS62" s="196"/>
      <c r="CT62" s="194"/>
      <c r="CU62" s="195"/>
      <c r="CV62" s="195"/>
      <c r="CW62" s="195"/>
      <c r="CX62" s="196"/>
      <c r="CY62" s="194"/>
      <c r="CZ62" s="195"/>
      <c r="DA62" s="195"/>
      <c r="DB62" s="195"/>
      <c r="DC62" s="196"/>
      <c r="DD62" s="53" t="str">
        <f t="shared" si="0"/>
        <v/>
      </c>
    </row>
    <row r="63" spans="1:108" ht="15" customHeight="1" x14ac:dyDescent="0.55000000000000004">
      <c r="A63" s="193">
        <v>58</v>
      </c>
      <c r="B63" s="186" t="str">
        <f>IF(เวลาเรียน1!B63="","",เวลาเรียน1!B63)</f>
        <v/>
      </c>
      <c r="C63" s="187" t="str">
        <f>IF(เวลาเรียน1!C63="","",เวลาเรียน1!C63)</f>
        <v/>
      </c>
      <c r="D63" s="188" t="str">
        <f>IF(เวลาเรียน1!D63="","",เวลาเรียน1!D63)</f>
        <v/>
      </c>
      <c r="E63" s="194"/>
      <c r="F63" s="195"/>
      <c r="G63" s="195"/>
      <c r="H63" s="195"/>
      <c r="I63" s="196"/>
      <c r="J63" s="194"/>
      <c r="K63" s="195"/>
      <c r="L63" s="195"/>
      <c r="M63" s="195"/>
      <c r="N63" s="196"/>
      <c r="O63" s="194"/>
      <c r="P63" s="195"/>
      <c r="Q63" s="195"/>
      <c r="R63" s="195"/>
      <c r="S63" s="196"/>
      <c r="T63" s="194"/>
      <c r="U63" s="195"/>
      <c r="V63" s="195"/>
      <c r="W63" s="195"/>
      <c r="X63" s="196"/>
      <c r="Y63" s="194"/>
      <c r="Z63" s="195"/>
      <c r="AA63" s="195"/>
      <c r="AB63" s="195"/>
      <c r="AC63" s="196"/>
      <c r="AD63" s="194"/>
      <c r="AE63" s="195"/>
      <c r="AF63" s="195"/>
      <c r="AG63" s="195"/>
      <c r="AH63" s="196"/>
      <c r="AI63" s="194"/>
      <c r="AJ63" s="195"/>
      <c r="AK63" s="195"/>
      <c r="AL63" s="195"/>
      <c r="AM63" s="196"/>
      <c r="AN63" s="194"/>
      <c r="AO63" s="195"/>
      <c r="AP63" s="195"/>
      <c r="AQ63" s="195"/>
      <c r="AR63" s="196"/>
      <c r="AS63" s="194"/>
      <c r="AT63" s="195"/>
      <c r="AU63" s="195"/>
      <c r="AV63" s="195"/>
      <c r="AW63" s="196"/>
      <c r="AX63" s="112"/>
      <c r="AY63" s="35">
        <v>58</v>
      </c>
      <c r="AZ63" s="43" t="str">
        <f t="shared" si="1"/>
        <v/>
      </c>
      <c r="BA63" s="194"/>
      <c r="BB63" s="195"/>
      <c r="BC63" s="195"/>
      <c r="BD63" s="195"/>
      <c r="BE63" s="196"/>
      <c r="BF63" s="194"/>
      <c r="BG63" s="195"/>
      <c r="BH63" s="195"/>
      <c r="BI63" s="195"/>
      <c r="BJ63" s="196"/>
      <c r="BK63" s="194"/>
      <c r="BL63" s="195"/>
      <c r="BM63" s="195"/>
      <c r="BN63" s="195"/>
      <c r="BO63" s="196"/>
      <c r="BP63" s="194"/>
      <c r="BQ63" s="195"/>
      <c r="BR63" s="195"/>
      <c r="BS63" s="195"/>
      <c r="BT63" s="196"/>
      <c r="BU63" s="194"/>
      <c r="BV63" s="195"/>
      <c r="BW63" s="195"/>
      <c r="BX63" s="195"/>
      <c r="BY63" s="196"/>
      <c r="BZ63" s="194"/>
      <c r="CA63" s="195"/>
      <c r="CB63" s="195"/>
      <c r="CC63" s="195"/>
      <c r="CD63" s="196"/>
      <c r="CE63" s="194"/>
      <c r="CF63" s="195"/>
      <c r="CG63" s="195"/>
      <c r="CH63" s="195"/>
      <c r="CI63" s="196"/>
      <c r="CJ63" s="194"/>
      <c r="CK63" s="195"/>
      <c r="CL63" s="195"/>
      <c r="CM63" s="195"/>
      <c r="CN63" s="196"/>
      <c r="CO63" s="194"/>
      <c r="CP63" s="195"/>
      <c r="CQ63" s="195"/>
      <c r="CR63" s="195"/>
      <c r="CS63" s="196"/>
      <c r="CT63" s="194"/>
      <c r="CU63" s="195"/>
      <c r="CV63" s="195"/>
      <c r="CW63" s="195"/>
      <c r="CX63" s="196"/>
      <c r="CY63" s="194"/>
      <c r="CZ63" s="195"/>
      <c r="DA63" s="195"/>
      <c r="DB63" s="195"/>
      <c r="DC63" s="196"/>
      <c r="DD63" s="53" t="str">
        <f t="shared" si="0"/>
        <v/>
      </c>
    </row>
    <row r="64" spans="1:108" ht="15" customHeight="1" x14ac:dyDescent="0.55000000000000004">
      <c r="A64" s="193">
        <v>59</v>
      </c>
      <c r="B64" s="186" t="str">
        <f>IF(เวลาเรียน1!B64="","",เวลาเรียน1!B64)</f>
        <v/>
      </c>
      <c r="C64" s="187" t="str">
        <f>IF(เวลาเรียน1!C64="","",เวลาเรียน1!C64)</f>
        <v/>
      </c>
      <c r="D64" s="188" t="str">
        <f>IF(เวลาเรียน1!D64="","",เวลาเรียน1!D64)</f>
        <v/>
      </c>
      <c r="E64" s="194"/>
      <c r="F64" s="195"/>
      <c r="G64" s="195"/>
      <c r="H64" s="195"/>
      <c r="I64" s="196"/>
      <c r="J64" s="194"/>
      <c r="K64" s="195"/>
      <c r="L64" s="195"/>
      <c r="M64" s="195"/>
      <c r="N64" s="196"/>
      <c r="O64" s="194"/>
      <c r="P64" s="195"/>
      <c r="Q64" s="195"/>
      <c r="R64" s="195"/>
      <c r="S64" s="196"/>
      <c r="T64" s="194"/>
      <c r="U64" s="195"/>
      <c r="V64" s="195"/>
      <c r="W64" s="195"/>
      <c r="X64" s="196"/>
      <c r="Y64" s="194"/>
      <c r="Z64" s="195"/>
      <c r="AA64" s="195"/>
      <c r="AB64" s="195"/>
      <c r="AC64" s="196"/>
      <c r="AD64" s="194"/>
      <c r="AE64" s="195"/>
      <c r="AF64" s="195"/>
      <c r="AG64" s="195"/>
      <c r="AH64" s="196"/>
      <c r="AI64" s="194"/>
      <c r="AJ64" s="195"/>
      <c r="AK64" s="195"/>
      <c r="AL64" s="195"/>
      <c r="AM64" s="196"/>
      <c r="AN64" s="194"/>
      <c r="AO64" s="195"/>
      <c r="AP64" s="195"/>
      <c r="AQ64" s="195"/>
      <c r="AR64" s="196"/>
      <c r="AS64" s="194"/>
      <c r="AT64" s="195"/>
      <c r="AU64" s="195"/>
      <c r="AV64" s="195"/>
      <c r="AW64" s="196"/>
      <c r="AX64" s="112"/>
      <c r="AY64" s="35">
        <v>59</v>
      </c>
      <c r="AZ64" s="43" t="str">
        <f t="shared" si="1"/>
        <v/>
      </c>
      <c r="BA64" s="194"/>
      <c r="BB64" s="195"/>
      <c r="BC64" s="195"/>
      <c r="BD64" s="195"/>
      <c r="BE64" s="196"/>
      <c r="BF64" s="194"/>
      <c r="BG64" s="195"/>
      <c r="BH64" s="195"/>
      <c r="BI64" s="195"/>
      <c r="BJ64" s="196"/>
      <c r="BK64" s="194"/>
      <c r="BL64" s="195"/>
      <c r="BM64" s="195"/>
      <c r="BN64" s="195"/>
      <c r="BO64" s="196"/>
      <c r="BP64" s="194"/>
      <c r="BQ64" s="195"/>
      <c r="BR64" s="195"/>
      <c r="BS64" s="195"/>
      <c r="BT64" s="196"/>
      <c r="BU64" s="194"/>
      <c r="BV64" s="195"/>
      <c r="BW64" s="195"/>
      <c r="BX64" s="195"/>
      <c r="BY64" s="196"/>
      <c r="BZ64" s="194"/>
      <c r="CA64" s="195"/>
      <c r="CB64" s="195"/>
      <c r="CC64" s="195"/>
      <c r="CD64" s="196"/>
      <c r="CE64" s="194"/>
      <c r="CF64" s="195"/>
      <c r="CG64" s="195"/>
      <c r="CH64" s="195"/>
      <c r="CI64" s="196"/>
      <c r="CJ64" s="194"/>
      <c r="CK64" s="195"/>
      <c r="CL64" s="195"/>
      <c r="CM64" s="195"/>
      <c r="CN64" s="196"/>
      <c r="CO64" s="194"/>
      <c r="CP64" s="195"/>
      <c r="CQ64" s="195"/>
      <c r="CR64" s="195"/>
      <c r="CS64" s="196"/>
      <c r="CT64" s="194"/>
      <c r="CU64" s="195"/>
      <c r="CV64" s="195"/>
      <c r="CW64" s="195"/>
      <c r="CX64" s="196"/>
      <c r="CY64" s="194"/>
      <c r="CZ64" s="195"/>
      <c r="DA64" s="195"/>
      <c r="DB64" s="195"/>
      <c r="DC64" s="196"/>
      <c r="DD64" s="53" t="str">
        <f t="shared" si="0"/>
        <v/>
      </c>
    </row>
    <row r="65" spans="1:108" ht="15" customHeight="1" x14ac:dyDescent="0.55000000000000004">
      <c r="A65" s="197">
        <v>60</v>
      </c>
      <c r="B65" s="186" t="str">
        <f>IF(เวลาเรียน1!B65="","",เวลาเรียน1!B65)</f>
        <v/>
      </c>
      <c r="C65" s="187" t="str">
        <f>IF(เวลาเรียน1!C65="","",เวลาเรียน1!C65)</f>
        <v/>
      </c>
      <c r="D65" s="188" t="str">
        <f>IF(เวลาเรียน1!D65="","",เวลาเรียน1!D65)</f>
        <v/>
      </c>
      <c r="E65" s="198"/>
      <c r="F65" s="199"/>
      <c r="G65" s="199"/>
      <c r="H65" s="199"/>
      <c r="I65" s="200"/>
      <c r="J65" s="198"/>
      <c r="K65" s="199"/>
      <c r="L65" s="199"/>
      <c r="M65" s="199"/>
      <c r="N65" s="200"/>
      <c r="O65" s="198"/>
      <c r="P65" s="199"/>
      <c r="Q65" s="199"/>
      <c r="R65" s="199"/>
      <c r="S65" s="200"/>
      <c r="T65" s="198"/>
      <c r="U65" s="199"/>
      <c r="V65" s="199"/>
      <c r="W65" s="199"/>
      <c r="X65" s="200"/>
      <c r="Y65" s="198"/>
      <c r="Z65" s="199"/>
      <c r="AA65" s="199"/>
      <c r="AB65" s="199"/>
      <c r="AC65" s="200"/>
      <c r="AD65" s="198"/>
      <c r="AE65" s="199"/>
      <c r="AF65" s="199"/>
      <c r="AG65" s="199"/>
      <c r="AH65" s="200"/>
      <c r="AI65" s="198"/>
      <c r="AJ65" s="199"/>
      <c r="AK65" s="199"/>
      <c r="AL65" s="199"/>
      <c r="AM65" s="200"/>
      <c r="AN65" s="198"/>
      <c r="AO65" s="199"/>
      <c r="AP65" s="199"/>
      <c r="AQ65" s="199"/>
      <c r="AR65" s="200"/>
      <c r="AS65" s="198"/>
      <c r="AT65" s="199"/>
      <c r="AU65" s="199"/>
      <c r="AV65" s="199"/>
      <c r="AW65" s="200"/>
      <c r="AX65" s="112"/>
      <c r="AY65" s="36">
        <v>60</v>
      </c>
      <c r="AZ65" s="43" t="str">
        <f>IF(C65="","",C65)</f>
        <v/>
      </c>
      <c r="BA65" s="198"/>
      <c r="BB65" s="199"/>
      <c r="BC65" s="199"/>
      <c r="BD65" s="199"/>
      <c r="BE65" s="200"/>
      <c r="BF65" s="198"/>
      <c r="BG65" s="199"/>
      <c r="BH65" s="199"/>
      <c r="BI65" s="199"/>
      <c r="BJ65" s="200"/>
      <c r="BK65" s="198"/>
      <c r="BL65" s="199"/>
      <c r="BM65" s="199"/>
      <c r="BN65" s="199"/>
      <c r="BO65" s="200"/>
      <c r="BP65" s="198"/>
      <c r="BQ65" s="199"/>
      <c r="BR65" s="199"/>
      <c r="BS65" s="199"/>
      <c r="BT65" s="200"/>
      <c r="BU65" s="198"/>
      <c r="BV65" s="199"/>
      <c r="BW65" s="199"/>
      <c r="BX65" s="199"/>
      <c r="BY65" s="200"/>
      <c r="BZ65" s="198"/>
      <c r="CA65" s="199"/>
      <c r="CB65" s="199"/>
      <c r="CC65" s="199"/>
      <c r="CD65" s="200"/>
      <c r="CE65" s="198"/>
      <c r="CF65" s="199"/>
      <c r="CG65" s="199"/>
      <c r="CH65" s="199"/>
      <c r="CI65" s="200"/>
      <c r="CJ65" s="198"/>
      <c r="CK65" s="199"/>
      <c r="CL65" s="199"/>
      <c r="CM65" s="199"/>
      <c r="CN65" s="200"/>
      <c r="CO65" s="198"/>
      <c r="CP65" s="199"/>
      <c r="CQ65" s="199"/>
      <c r="CR65" s="199"/>
      <c r="CS65" s="200"/>
      <c r="CT65" s="198"/>
      <c r="CU65" s="199"/>
      <c r="CV65" s="199"/>
      <c r="CW65" s="199"/>
      <c r="CX65" s="200"/>
      <c r="CY65" s="198"/>
      <c r="CZ65" s="199"/>
      <c r="DA65" s="199"/>
      <c r="DB65" s="199"/>
      <c r="DC65" s="200"/>
      <c r="DD65" s="54" t="str">
        <f t="shared" si="0"/>
        <v/>
      </c>
    </row>
    <row r="66" spans="1:108" x14ac:dyDescent="0.55000000000000004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2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32"/>
    </row>
    <row r="67" spans="1:108" x14ac:dyDescent="0.55000000000000004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33"/>
    </row>
  </sheetData>
  <sheetProtection algorithmName="SHA-512" hashValue="Swu7poH87MZ/JhLYPuG6NAKkTVRKrcIh7Zdk/ZZbUoWTyHhL1/MCe9ihEajLX10v2nqscITRA1Z/GIRKytr//A==" saltValue="X+kFAHz9+Ah3br0tjNRzCg==" spinCount="100000" sheet="1" objects="1" scenarios="1" formatCells="0" formatColumns="0"/>
  <mergeCells count="44">
    <mergeCell ref="CT2:CX2"/>
    <mergeCell ref="CY2:DC2"/>
    <mergeCell ref="E3:I3"/>
    <mergeCell ref="J3:N3"/>
    <mergeCell ref="O3:S3"/>
    <mergeCell ref="T3:X3"/>
    <mergeCell ref="Y3:AC3"/>
    <mergeCell ref="AD3:AH3"/>
    <mergeCell ref="AI3:AM3"/>
    <mergeCell ref="AN3:AR3"/>
    <mergeCell ref="CT3:CX3"/>
    <mergeCell ref="CY3:DC3"/>
    <mergeCell ref="AS3:AW3"/>
    <mergeCell ref="BA3:BE3"/>
    <mergeCell ref="BF3:BJ3"/>
    <mergeCell ref="BK3:BO3"/>
    <mergeCell ref="A3:A5"/>
    <mergeCell ref="A2:B2"/>
    <mergeCell ref="BZ3:CD3"/>
    <mergeCell ref="BF2:BJ2"/>
    <mergeCell ref="BK2:BO2"/>
    <mergeCell ref="E2:I2"/>
    <mergeCell ref="AI2:AM2"/>
    <mergeCell ref="AN2:AR2"/>
    <mergeCell ref="AS2:AW2"/>
    <mergeCell ref="BA2:BE2"/>
    <mergeCell ref="BU2:BY2"/>
    <mergeCell ref="BZ2:CD2"/>
    <mergeCell ref="BP2:BT2"/>
    <mergeCell ref="B3:B5"/>
    <mergeCell ref="AY3:AY5"/>
    <mergeCell ref="CJ3:CN3"/>
    <mergeCell ref="CO3:CS3"/>
    <mergeCell ref="CJ2:CN2"/>
    <mergeCell ref="CO2:CS2"/>
    <mergeCell ref="CE2:CI2"/>
    <mergeCell ref="J2:N2"/>
    <mergeCell ref="O2:S2"/>
    <mergeCell ref="T2:X2"/>
    <mergeCell ref="Y2:AC2"/>
    <mergeCell ref="AD2:AH2"/>
    <mergeCell ref="BP3:BT3"/>
    <mergeCell ref="BU3:BY3"/>
    <mergeCell ref="CE3:CI3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C70"/>
  <sheetViews>
    <sheetView showGridLines="0" view="pageBreakPreview" zoomScale="85" zoomScaleNormal="120" zoomScaleSheetLayoutView="85" workbookViewId="0">
      <selection activeCell="L6" activeCellId="1" sqref="G6:I65 L6:N65"/>
    </sheetView>
  </sheetViews>
  <sheetFormatPr defaultRowHeight="21.75" x14ac:dyDescent="0.4"/>
  <cols>
    <col min="1" max="1" width="1.125" style="2" customWidth="1"/>
    <col min="2" max="2" width="3.125" style="3" customWidth="1"/>
    <col min="3" max="3" width="7" style="3" bestFit="1" customWidth="1"/>
    <col min="4" max="4" width="9.625" style="4" customWidth="1"/>
    <col min="5" max="5" width="12.625" style="3" customWidth="1"/>
    <col min="6" max="6" width="0.875" style="5" customWidth="1"/>
    <col min="7" max="10" width="5.25" style="3" customWidth="1"/>
    <col min="11" max="11" width="0.875" style="3" customWidth="1"/>
    <col min="12" max="15" width="5.25" style="3" customWidth="1"/>
    <col min="16" max="16" width="0.875" style="3" customWidth="1"/>
    <col min="17" max="17" width="5.5" style="3" customWidth="1"/>
    <col min="18" max="18" width="6.25" style="3" bestFit="1" customWidth="1"/>
    <col min="19" max="19" width="5.25" style="3" bestFit="1" customWidth="1"/>
    <col min="20" max="20" width="9" style="2"/>
    <col min="21" max="29" width="7.625" style="246" customWidth="1"/>
    <col min="30" max="16384" width="9" style="2"/>
  </cols>
  <sheetData>
    <row r="1" spans="1:29" s="1" customFormat="1" x14ac:dyDescent="0.5">
      <c r="A1" s="134"/>
      <c r="B1" s="142" t="str">
        <f>IF(ปกหน้า!H13="","",ปกหน้า!H13)</f>
        <v/>
      </c>
      <c r="C1" s="135"/>
      <c r="D1" s="136"/>
      <c r="E1" s="137"/>
      <c r="F1" s="137"/>
      <c r="G1" s="135" t="s">
        <v>25</v>
      </c>
      <c r="H1" s="138"/>
      <c r="I1" s="138"/>
      <c r="J1" s="138"/>
      <c r="K1" s="135"/>
      <c r="L1" s="135"/>
      <c r="M1" s="138"/>
      <c r="N1" s="138"/>
      <c r="O1" s="139"/>
      <c r="P1" s="135"/>
      <c r="Q1" s="138"/>
      <c r="R1" s="138"/>
      <c r="S1" s="140" t="s">
        <v>157</v>
      </c>
      <c r="U1" s="246"/>
      <c r="V1" s="246"/>
      <c r="W1" s="246"/>
      <c r="X1" s="246"/>
      <c r="Y1" s="246"/>
      <c r="Z1" s="246"/>
      <c r="AA1" s="246"/>
      <c r="AB1" s="246"/>
      <c r="AC1" s="246"/>
    </row>
    <row r="2" spans="1:29" x14ac:dyDescent="0.5">
      <c r="A2" s="141"/>
      <c r="B2" s="402" t="s">
        <v>11</v>
      </c>
      <c r="C2" s="403"/>
      <c r="D2" s="88">
        <f>IF(ปกหน้า!M4="","",ปกหน้า!M4)</f>
        <v>2560</v>
      </c>
      <c r="E2" s="89"/>
      <c r="F2" s="138"/>
      <c r="G2" s="402" t="s">
        <v>52</v>
      </c>
      <c r="H2" s="403"/>
      <c r="I2" s="403"/>
      <c r="J2" s="403"/>
      <c r="K2" s="143"/>
      <c r="L2" s="402" t="s">
        <v>53</v>
      </c>
      <c r="M2" s="403"/>
      <c r="N2" s="403"/>
      <c r="O2" s="403"/>
      <c r="P2" s="144"/>
      <c r="Q2" s="413" t="s">
        <v>3</v>
      </c>
      <c r="R2" s="414"/>
      <c r="S2" s="415"/>
    </row>
    <row r="3" spans="1:29" ht="18.75" customHeight="1" thickBot="1" x14ac:dyDescent="0.55000000000000004">
      <c r="A3" s="141"/>
      <c r="B3" s="91"/>
      <c r="C3" s="91"/>
      <c r="D3" s="404" t="s">
        <v>1</v>
      </c>
      <c r="E3" s="405"/>
      <c r="F3" s="145"/>
      <c r="G3" s="395" t="s">
        <v>117</v>
      </c>
      <c r="H3" s="395" t="s">
        <v>99</v>
      </c>
      <c r="I3" s="395" t="s">
        <v>139</v>
      </c>
      <c r="J3" s="410" t="s">
        <v>181</v>
      </c>
      <c r="K3" s="315"/>
      <c r="L3" s="395" t="s">
        <v>117</v>
      </c>
      <c r="M3" s="395" t="s">
        <v>99</v>
      </c>
      <c r="N3" s="395" t="s">
        <v>139</v>
      </c>
      <c r="O3" s="395" t="s">
        <v>181</v>
      </c>
      <c r="P3" s="144"/>
      <c r="Q3" s="416" t="s">
        <v>4</v>
      </c>
      <c r="R3" s="417"/>
      <c r="S3" s="418"/>
    </row>
    <row r="4" spans="1:29" ht="39.75" customHeight="1" x14ac:dyDescent="0.5">
      <c r="A4" s="141"/>
      <c r="B4" s="90" t="s">
        <v>0</v>
      </c>
      <c r="C4" s="92" t="s">
        <v>2</v>
      </c>
      <c r="D4" s="406"/>
      <c r="E4" s="407"/>
      <c r="F4" s="146"/>
      <c r="G4" s="396"/>
      <c r="H4" s="396" t="s">
        <v>99</v>
      </c>
      <c r="I4" s="397"/>
      <c r="J4" s="411"/>
      <c r="K4" s="315"/>
      <c r="L4" s="396"/>
      <c r="M4" s="396" t="s">
        <v>99</v>
      </c>
      <c r="N4" s="397"/>
      <c r="O4" s="396"/>
      <c r="P4" s="144"/>
      <c r="Q4" s="402" t="s">
        <v>56</v>
      </c>
      <c r="R4" s="403"/>
      <c r="S4" s="419"/>
      <c r="U4" s="420" t="s">
        <v>166</v>
      </c>
      <c r="V4" s="421"/>
      <c r="W4" s="422"/>
      <c r="X4" s="420" t="s">
        <v>168</v>
      </c>
      <c r="Y4" s="421"/>
      <c r="Z4" s="423"/>
      <c r="AA4" s="424" t="s">
        <v>139</v>
      </c>
      <c r="AB4" s="421"/>
      <c r="AC4" s="423"/>
    </row>
    <row r="5" spans="1:29" ht="14.25" customHeight="1" x14ac:dyDescent="0.5">
      <c r="A5" s="141"/>
      <c r="B5" s="93"/>
      <c r="C5" s="93"/>
      <c r="D5" s="408"/>
      <c r="E5" s="409"/>
      <c r="F5" s="146"/>
      <c r="G5" s="221">
        <v>3</v>
      </c>
      <c r="H5" s="221">
        <v>3</v>
      </c>
      <c r="I5" s="221">
        <v>3</v>
      </c>
      <c r="J5" s="412"/>
      <c r="K5" s="315"/>
      <c r="L5" s="221">
        <v>3</v>
      </c>
      <c r="M5" s="221">
        <v>3</v>
      </c>
      <c r="N5" s="221">
        <v>3</v>
      </c>
      <c r="O5" s="397"/>
      <c r="P5" s="143"/>
      <c r="Q5" s="220" t="s">
        <v>55</v>
      </c>
      <c r="R5" s="220" t="s">
        <v>54</v>
      </c>
      <c r="S5" s="94"/>
      <c r="U5" s="214" t="s">
        <v>98</v>
      </c>
      <c r="V5" s="215" t="s">
        <v>55</v>
      </c>
      <c r="W5" s="218" t="s">
        <v>54</v>
      </c>
      <c r="X5" s="214" t="s">
        <v>98</v>
      </c>
      <c r="Y5" s="215" t="s">
        <v>55</v>
      </c>
      <c r="Z5" s="216" t="s">
        <v>54</v>
      </c>
      <c r="AA5" s="217" t="s">
        <v>98</v>
      </c>
      <c r="AB5" s="215" t="s">
        <v>55</v>
      </c>
      <c r="AC5" s="216" t="s">
        <v>54</v>
      </c>
    </row>
    <row r="6" spans="1:29" s="15" customFormat="1" ht="15" customHeight="1" x14ac:dyDescent="0.5">
      <c r="A6" s="147"/>
      <c r="B6" s="95">
        <v>1</v>
      </c>
      <c r="C6" s="222" t="str">
        <f>IF(เวลาเรียน1!B6="","",เวลาเรียน1!B6)</f>
        <v>16612</v>
      </c>
      <c r="D6" s="238" t="str">
        <f>IF(เวลาเรียน1!C6="","",เวลาเรียน1!C6)</f>
        <v>สิรวิชญ์</v>
      </c>
      <c r="E6" s="239" t="str">
        <f>IF(เวลาเรียน1!D6="","",เวลาเรียน1!D6)</f>
        <v>จรูญสิริพันธ์</v>
      </c>
      <c r="F6" s="148"/>
      <c r="G6" s="42"/>
      <c r="H6" s="296"/>
      <c r="I6" s="297"/>
      <c r="J6" s="245" t="str">
        <f>IF(OR(G6="",H6="",I6=""),"",MODE(G6:I6))</f>
        <v/>
      </c>
      <c r="K6" s="295"/>
      <c r="L6" s="42"/>
      <c r="M6" s="296"/>
      <c r="N6" s="297"/>
      <c r="O6" s="245" t="str">
        <f>IF(OR(L6="",M6="",N6=""),"",MODE(L6:N6))</f>
        <v/>
      </c>
      <c r="P6" s="295"/>
      <c r="Q6" s="245" t="str">
        <f>IF(OR(G6="",H6="",I6="",L6="",M6="",N6=""),"",MODE(G6:I6,L6:N6))</f>
        <v/>
      </c>
      <c r="R6" s="97" t="str">
        <f>IF(Q6=3,"ดีเยี่ยม",IF(Q6=2,"ดี",IF(Q6=1,"ผ่าน",IF(Q6=0,"ไม่ผ่าน"," "))))</f>
        <v xml:space="preserve"> </v>
      </c>
      <c r="S6" s="96" t="str">
        <f>IF(R6=3,"ดีเยี่ยม",IF(R6=2,"ดี",IF(R6=1,"ผ่าน",IF(R6=0,"ไม่ผ่าน"," "))))</f>
        <v xml:space="preserve"> </v>
      </c>
      <c r="U6" s="247" t="str">
        <f>IF(OR(G6="",H6="",I6="",L6="",M6="",N6=""),"",SUM(G6+L6))</f>
        <v/>
      </c>
      <c r="V6" s="248" t="str">
        <f>IF(OR(U6="",U6="ขส",U6="-"),"",IF(U6&lt;=0,0,IF(U6&lt;=2,1,IF(U6&lt;=4,2,3))))</f>
        <v/>
      </c>
      <c r="W6" s="249" t="str">
        <f>IF(OR(U6="",U6="ขส",U6="-"),"",IF(V6=0,"ไม่ผ่าน",IF(V6=1,"ผ่าน",IF(V6=2,"ดี","ดีเยี่ยม"))))</f>
        <v/>
      </c>
      <c r="X6" s="247" t="str">
        <f>IF(OR(G6="",H6="",I6="",L6="",M6="",N6=""),"",SUM(H6+M6))</f>
        <v/>
      </c>
      <c r="Y6" s="248" t="str">
        <f>IF(OR(X6="",X6="ขส",X6="-"),"",IF(X6&lt;=0,0,IF(X6&lt;=2,1,IF(X6&lt;=4,2,3))))</f>
        <v/>
      </c>
      <c r="Z6" s="250" t="str">
        <f>IF(OR(X6="",X6="ขส",X6="-"),"",IF(Y6&lt;1,"ไม่ผ่าน",IF(Y6&lt;2,"ผ่าน",IF(Y6&lt;3,"ดี","ดีเยี่ยม"))))</f>
        <v/>
      </c>
      <c r="AA6" s="251" t="str">
        <f>IF(OR(G6="",H6="",I6="",L6="",M6="",N6=""),"",SUM(I6+N6))</f>
        <v/>
      </c>
      <c r="AB6" s="248" t="str">
        <f>IF(OR(AA6="",AA6="ขส",AA6="-"),"",IF(AA6&lt;=0,0,IF(AA6&lt;=2,1,IF(AA6&lt;=4,2,3))))</f>
        <v/>
      </c>
      <c r="AC6" s="250" t="str">
        <f>IF(OR(AA6="",AA6="ขส",AA6="-"),"",IF(AB6&lt;1,"ไม่ผ่าน",IF(AB6&lt;2,"ผ่าน",IF(AB6&lt;3,"ดี","ดีเยี่ยม"))))</f>
        <v/>
      </c>
    </row>
    <row r="7" spans="1:29" s="15" customFormat="1" ht="15" customHeight="1" x14ac:dyDescent="0.5">
      <c r="A7" s="147"/>
      <c r="B7" s="97">
        <v>2</v>
      </c>
      <c r="C7" s="226" t="str">
        <f>IF(เวลาเรียน1!B7="","",เวลาเรียน1!B7)</f>
        <v>16618</v>
      </c>
      <c r="D7" s="240" t="str">
        <f>IF(เวลาเรียน1!C7="","",เวลาเรียน1!C7)</f>
        <v>เดชาธร</v>
      </c>
      <c r="E7" s="241" t="str">
        <f>IF(เวลาเรียน1!D7="","",เวลาเรียน1!D7)</f>
        <v>เครือแก้ว</v>
      </c>
      <c r="F7" s="148"/>
      <c r="G7" s="42"/>
      <c r="H7" s="296"/>
      <c r="I7" s="297"/>
      <c r="J7" s="245" t="str">
        <f t="shared" ref="J7:J65" si="0">IF(OR(G7="",H7="",I7=""),"",MODE(G7:I7))</f>
        <v/>
      </c>
      <c r="K7" s="295"/>
      <c r="L7" s="42"/>
      <c r="M7" s="296"/>
      <c r="N7" s="297"/>
      <c r="O7" s="245" t="str">
        <f t="shared" ref="O7:O65" si="1">IF(OR(L7="",M7="",N7=""),"",MODE(L7:N7))</f>
        <v/>
      </c>
      <c r="P7" s="295"/>
      <c r="Q7" s="245" t="str">
        <f t="shared" ref="Q7:Q65" si="2">IF(OR(G7="",H7="",I7="",L7="",M7="",N7=""),"",MODE(G7:I7,L7:N7))</f>
        <v/>
      </c>
      <c r="R7" s="97" t="str">
        <f t="shared" ref="R7:R65" si="3">IF(Q7=3,"ดีเยี่ยม",IF(Q7=2,"ดี",IF(Q7=1,"ผ่าน",IF(Q7=0,"ไม่ผ่าน"," "))))</f>
        <v xml:space="preserve"> </v>
      </c>
      <c r="S7" s="96" t="str">
        <f t="shared" ref="S7:S65" si="4">IF(R7=3,"ดีเยี่ยม",IF(R7=2,"ดี",IF(R7=1,"ผ่าน",IF(R7=0,"ไม่ผ่าน"," "))))</f>
        <v xml:space="preserve"> </v>
      </c>
      <c r="U7" s="247" t="str">
        <f t="shared" ref="U7:U65" si="5">IF(OR(G7="",H7="",I7="",L7="",M7="",N7=""),"",SUM(G7+L7))</f>
        <v/>
      </c>
      <c r="V7" s="248" t="str">
        <f t="shared" ref="V7:V65" si="6">IF(OR(U7="",U7="ขส",U7="-"),"",IF(U7&lt;=0,0,IF(U7&lt;=2,1,IF(U7&lt;=4,2,3))))</f>
        <v/>
      </c>
      <c r="W7" s="249" t="str">
        <f t="shared" ref="W7:W65" si="7">IF(OR(U7="",U7="ขส",U7="-"),"",IF(V7=0,"ไม่ผ่าน",IF(V7=1,"ผ่าน",IF(V7=2,"ดี","ดีเยี่ยม"))))</f>
        <v/>
      </c>
      <c r="X7" s="247" t="str">
        <f t="shared" ref="X7:X65" si="8">IF(OR(G7="",H7="",I7="",L7="",M7="",N7=""),"",SUM(H7+M7))</f>
        <v/>
      </c>
      <c r="Y7" s="248" t="str">
        <f t="shared" ref="Y7:Y65" si="9">IF(OR(X7="",X7="ขส",X7="-"),"",IF(X7&lt;=0,0,IF(X7&lt;=2,1,IF(X7&lt;=4,2,3))))</f>
        <v/>
      </c>
      <c r="Z7" s="250" t="str">
        <f t="shared" ref="Z7:Z65" si="10">IF(OR(X7="",X7="ขส",X7="-"),"",IF(Y7&lt;1,"ไม่ผ่าน",IF(Y7&lt;2,"ผ่าน",IF(Y7&lt;3,"ดี","ดีเยี่ยม"))))</f>
        <v/>
      </c>
      <c r="AA7" s="251" t="str">
        <f t="shared" ref="AA7:AA65" si="11">IF(OR(G7="",H7="",I7="",L7="",M7="",N7=""),"",SUM(I7+N7))</f>
        <v/>
      </c>
      <c r="AB7" s="248" t="str">
        <f t="shared" ref="AB7:AB65" si="12">IF(OR(AA7="",AA7="ขส",AA7="-"),"",IF(AA7&lt;=0,0,IF(AA7&lt;=2,1,IF(AA7&lt;=4,2,3))))</f>
        <v/>
      </c>
      <c r="AC7" s="250" t="str">
        <f t="shared" ref="AC7:AC65" si="13">IF(OR(AA7="",AA7="ขส",AA7="-"),"",IF(AB7&lt;1,"ไม่ผ่าน",IF(AB7&lt;2,"ผ่าน",IF(AB7&lt;3,"ดี","ดีเยี่ยม"))))</f>
        <v/>
      </c>
    </row>
    <row r="8" spans="1:29" s="15" customFormat="1" ht="15" customHeight="1" x14ac:dyDescent="0.5">
      <c r="A8" s="147"/>
      <c r="B8" s="97">
        <v>3</v>
      </c>
      <c r="C8" s="226" t="str">
        <f>IF(เวลาเรียน1!B8="","",เวลาเรียน1!B8)</f>
        <v>16624</v>
      </c>
      <c r="D8" s="240" t="str">
        <f>IF(เวลาเรียน1!C8="","",เวลาเรียน1!C8)</f>
        <v>พงศกรณ์</v>
      </c>
      <c r="E8" s="241" t="str">
        <f>IF(เวลาเรียน1!D8="","",เวลาเรียน1!D8)</f>
        <v>ลิมปนเทวินทร์</v>
      </c>
      <c r="F8" s="148"/>
      <c r="G8" s="42"/>
      <c r="H8" s="296"/>
      <c r="I8" s="297"/>
      <c r="J8" s="245" t="str">
        <f t="shared" si="0"/>
        <v/>
      </c>
      <c r="K8" s="295"/>
      <c r="L8" s="42"/>
      <c r="M8" s="296"/>
      <c r="N8" s="297"/>
      <c r="O8" s="245" t="str">
        <f t="shared" si="1"/>
        <v/>
      </c>
      <c r="P8" s="295"/>
      <c r="Q8" s="245" t="str">
        <f t="shared" si="2"/>
        <v/>
      </c>
      <c r="R8" s="97" t="str">
        <f t="shared" si="3"/>
        <v xml:space="preserve"> </v>
      </c>
      <c r="S8" s="96" t="str">
        <f t="shared" si="4"/>
        <v xml:space="preserve"> </v>
      </c>
      <c r="U8" s="247" t="str">
        <f t="shared" si="5"/>
        <v/>
      </c>
      <c r="V8" s="248" t="str">
        <f t="shared" si="6"/>
        <v/>
      </c>
      <c r="W8" s="249" t="str">
        <f t="shared" si="7"/>
        <v/>
      </c>
      <c r="X8" s="247" t="str">
        <f t="shared" si="8"/>
        <v/>
      </c>
      <c r="Y8" s="248" t="str">
        <f t="shared" si="9"/>
        <v/>
      </c>
      <c r="Z8" s="250" t="str">
        <f t="shared" si="10"/>
        <v/>
      </c>
      <c r="AA8" s="251" t="str">
        <f t="shared" si="11"/>
        <v/>
      </c>
      <c r="AB8" s="248" t="str">
        <f t="shared" si="12"/>
        <v/>
      </c>
      <c r="AC8" s="250" t="str">
        <f t="shared" si="13"/>
        <v/>
      </c>
    </row>
    <row r="9" spans="1:29" s="15" customFormat="1" ht="15" customHeight="1" x14ac:dyDescent="0.5">
      <c r="A9" s="147"/>
      <c r="B9" s="97">
        <v>4</v>
      </c>
      <c r="C9" s="226" t="str">
        <f>IF(เวลาเรียน1!B9="","",เวลาเรียน1!B9)</f>
        <v>16628</v>
      </c>
      <c r="D9" s="240" t="str">
        <f>IF(เวลาเรียน1!C9="","",เวลาเรียน1!C9)</f>
        <v>กิตติกวิน</v>
      </c>
      <c r="E9" s="241" t="str">
        <f>IF(เวลาเรียน1!D9="","",เวลาเรียน1!D9)</f>
        <v>โสภากุล</v>
      </c>
      <c r="F9" s="148"/>
      <c r="G9" s="42"/>
      <c r="H9" s="296"/>
      <c r="I9" s="297"/>
      <c r="J9" s="245" t="str">
        <f t="shared" si="0"/>
        <v/>
      </c>
      <c r="K9" s="295"/>
      <c r="L9" s="42"/>
      <c r="M9" s="296"/>
      <c r="N9" s="297"/>
      <c r="O9" s="245" t="str">
        <f t="shared" si="1"/>
        <v/>
      </c>
      <c r="P9" s="295"/>
      <c r="Q9" s="245" t="str">
        <f t="shared" si="2"/>
        <v/>
      </c>
      <c r="R9" s="97" t="str">
        <f t="shared" si="3"/>
        <v xml:space="preserve"> </v>
      </c>
      <c r="S9" s="96" t="str">
        <f t="shared" si="4"/>
        <v xml:space="preserve"> </v>
      </c>
      <c r="U9" s="247" t="str">
        <f t="shared" si="5"/>
        <v/>
      </c>
      <c r="V9" s="248" t="str">
        <f t="shared" si="6"/>
        <v/>
      </c>
      <c r="W9" s="249" t="str">
        <f t="shared" si="7"/>
        <v/>
      </c>
      <c r="X9" s="247" t="str">
        <f t="shared" si="8"/>
        <v/>
      </c>
      <c r="Y9" s="248" t="str">
        <f t="shared" si="9"/>
        <v/>
      </c>
      <c r="Z9" s="250" t="str">
        <f t="shared" si="10"/>
        <v/>
      </c>
      <c r="AA9" s="251" t="str">
        <f t="shared" si="11"/>
        <v/>
      </c>
      <c r="AB9" s="248" t="str">
        <f t="shared" si="12"/>
        <v/>
      </c>
      <c r="AC9" s="250" t="str">
        <f t="shared" si="13"/>
        <v/>
      </c>
    </row>
    <row r="10" spans="1:29" s="15" customFormat="1" ht="15" customHeight="1" x14ac:dyDescent="0.5">
      <c r="A10" s="147"/>
      <c r="B10" s="97">
        <v>5</v>
      </c>
      <c r="C10" s="226" t="str">
        <f>IF(เวลาเรียน1!B10="","",เวลาเรียน1!B10)</f>
        <v>16634</v>
      </c>
      <c r="D10" s="240" t="str">
        <f>IF(เวลาเรียน1!C10="","",เวลาเรียน1!C10)</f>
        <v>ณฐภัทร</v>
      </c>
      <c r="E10" s="241" t="str">
        <f>IF(เวลาเรียน1!D10="","",เวลาเรียน1!D10)</f>
        <v>คำหอม</v>
      </c>
      <c r="F10" s="148"/>
      <c r="G10" s="42"/>
      <c r="H10" s="296"/>
      <c r="I10" s="297"/>
      <c r="J10" s="245" t="str">
        <f t="shared" si="0"/>
        <v/>
      </c>
      <c r="K10" s="295"/>
      <c r="L10" s="42"/>
      <c r="M10" s="296"/>
      <c r="N10" s="297"/>
      <c r="O10" s="245" t="str">
        <f t="shared" si="1"/>
        <v/>
      </c>
      <c r="P10" s="295"/>
      <c r="Q10" s="245" t="str">
        <f t="shared" si="2"/>
        <v/>
      </c>
      <c r="R10" s="97" t="str">
        <f t="shared" si="3"/>
        <v xml:space="preserve"> </v>
      </c>
      <c r="S10" s="96" t="str">
        <f t="shared" si="4"/>
        <v xml:space="preserve"> </v>
      </c>
      <c r="U10" s="247" t="str">
        <f t="shared" si="5"/>
        <v/>
      </c>
      <c r="V10" s="248" t="str">
        <f t="shared" si="6"/>
        <v/>
      </c>
      <c r="W10" s="249" t="str">
        <f t="shared" si="7"/>
        <v/>
      </c>
      <c r="X10" s="247" t="str">
        <f t="shared" si="8"/>
        <v/>
      </c>
      <c r="Y10" s="248" t="str">
        <f t="shared" si="9"/>
        <v/>
      </c>
      <c r="Z10" s="250" t="str">
        <f t="shared" si="10"/>
        <v/>
      </c>
      <c r="AA10" s="251" t="str">
        <f t="shared" si="11"/>
        <v/>
      </c>
      <c r="AB10" s="248" t="str">
        <f t="shared" si="12"/>
        <v/>
      </c>
      <c r="AC10" s="250" t="str">
        <f t="shared" si="13"/>
        <v/>
      </c>
    </row>
    <row r="11" spans="1:29" s="15" customFormat="1" ht="15" customHeight="1" x14ac:dyDescent="0.5">
      <c r="A11" s="147"/>
      <c r="B11" s="97">
        <v>6</v>
      </c>
      <c r="C11" s="226" t="str">
        <f>IF(เวลาเรียน1!B11="","",เวลาเรียน1!B11)</f>
        <v>16638</v>
      </c>
      <c r="D11" s="240" t="str">
        <f>IF(เวลาเรียน1!C11="","",เวลาเรียน1!C11)</f>
        <v>วงศกร</v>
      </c>
      <c r="E11" s="241" t="str">
        <f>IF(เวลาเรียน1!D11="","",เวลาเรียน1!D11)</f>
        <v>ไชยวงศ์</v>
      </c>
      <c r="F11" s="148"/>
      <c r="G11" s="42"/>
      <c r="H11" s="296"/>
      <c r="I11" s="297"/>
      <c r="J11" s="245" t="str">
        <f t="shared" si="0"/>
        <v/>
      </c>
      <c r="K11" s="295"/>
      <c r="L11" s="42"/>
      <c r="M11" s="296"/>
      <c r="N11" s="297"/>
      <c r="O11" s="245" t="str">
        <f t="shared" si="1"/>
        <v/>
      </c>
      <c r="P11" s="295"/>
      <c r="Q11" s="245" t="str">
        <f t="shared" si="2"/>
        <v/>
      </c>
      <c r="R11" s="97" t="str">
        <f t="shared" si="3"/>
        <v xml:space="preserve"> </v>
      </c>
      <c r="S11" s="96" t="str">
        <f t="shared" si="4"/>
        <v xml:space="preserve"> </v>
      </c>
      <c r="U11" s="247" t="str">
        <f t="shared" si="5"/>
        <v/>
      </c>
      <c r="V11" s="248" t="str">
        <f t="shared" si="6"/>
        <v/>
      </c>
      <c r="W11" s="249" t="str">
        <f t="shared" si="7"/>
        <v/>
      </c>
      <c r="X11" s="247" t="str">
        <f t="shared" si="8"/>
        <v/>
      </c>
      <c r="Y11" s="248" t="str">
        <f t="shared" si="9"/>
        <v/>
      </c>
      <c r="Z11" s="250" t="str">
        <f t="shared" si="10"/>
        <v/>
      </c>
      <c r="AA11" s="251" t="str">
        <f t="shared" si="11"/>
        <v/>
      </c>
      <c r="AB11" s="248" t="str">
        <f t="shared" si="12"/>
        <v/>
      </c>
      <c r="AC11" s="250" t="str">
        <f t="shared" si="13"/>
        <v/>
      </c>
    </row>
    <row r="12" spans="1:29" s="15" customFormat="1" ht="15" customHeight="1" x14ac:dyDescent="0.5">
      <c r="A12" s="147"/>
      <c r="B12" s="97">
        <v>7</v>
      </c>
      <c r="C12" s="226" t="str">
        <f>IF(เวลาเรียน1!B12="","",เวลาเรียน1!B12)</f>
        <v>16658</v>
      </c>
      <c r="D12" s="240" t="str">
        <f>IF(เวลาเรียน1!C12="","",เวลาเรียน1!C12)</f>
        <v>จิรัฎฐ์</v>
      </c>
      <c r="E12" s="241" t="str">
        <f>IF(เวลาเรียน1!D12="","",เวลาเรียน1!D12)</f>
        <v>เจริญวาสนุตร์</v>
      </c>
      <c r="F12" s="148"/>
      <c r="G12" s="42"/>
      <c r="H12" s="296"/>
      <c r="I12" s="297"/>
      <c r="J12" s="245" t="str">
        <f t="shared" si="0"/>
        <v/>
      </c>
      <c r="K12" s="295"/>
      <c r="L12" s="42"/>
      <c r="M12" s="296"/>
      <c r="N12" s="297"/>
      <c r="O12" s="245" t="str">
        <f t="shared" si="1"/>
        <v/>
      </c>
      <c r="P12" s="295"/>
      <c r="Q12" s="245" t="str">
        <f>IF(OR(G12="",H12="",I12="",L12="",M12="",N12=""),"",MODE(G12:I12,L12:N12))</f>
        <v/>
      </c>
      <c r="R12" s="97" t="str">
        <f t="shared" si="3"/>
        <v xml:space="preserve"> </v>
      </c>
      <c r="S12" s="96" t="str">
        <f t="shared" si="4"/>
        <v xml:space="preserve"> </v>
      </c>
      <c r="U12" s="247" t="str">
        <f t="shared" si="5"/>
        <v/>
      </c>
      <c r="V12" s="248" t="str">
        <f t="shared" si="6"/>
        <v/>
      </c>
      <c r="W12" s="249" t="str">
        <f t="shared" si="7"/>
        <v/>
      </c>
      <c r="X12" s="247" t="str">
        <f t="shared" si="8"/>
        <v/>
      </c>
      <c r="Y12" s="248" t="str">
        <f t="shared" si="9"/>
        <v/>
      </c>
      <c r="Z12" s="250" t="str">
        <f t="shared" si="10"/>
        <v/>
      </c>
      <c r="AA12" s="251" t="str">
        <f t="shared" si="11"/>
        <v/>
      </c>
      <c r="AB12" s="248" t="str">
        <f t="shared" si="12"/>
        <v/>
      </c>
      <c r="AC12" s="250" t="str">
        <f t="shared" si="13"/>
        <v/>
      </c>
    </row>
    <row r="13" spans="1:29" s="15" customFormat="1" ht="15" customHeight="1" x14ac:dyDescent="0.5">
      <c r="A13" s="147"/>
      <c r="B13" s="97">
        <v>8</v>
      </c>
      <c r="C13" s="226" t="str">
        <f>IF(เวลาเรียน1!B13="","",เวลาเรียน1!B13)</f>
        <v>16687</v>
      </c>
      <c r="D13" s="240" t="str">
        <f>IF(เวลาเรียน1!C13="","",เวลาเรียน1!C13)</f>
        <v>ธันต์ชนก</v>
      </c>
      <c r="E13" s="241" t="str">
        <f>IF(เวลาเรียน1!D13="","",เวลาเรียน1!D13)</f>
        <v>ช่องประเสริฐ</v>
      </c>
      <c r="F13" s="148"/>
      <c r="G13" s="42"/>
      <c r="H13" s="296"/>
      <c r="I13" s="297"/>
      <c r="J13" s="245" t="str">
        <f t="shared" si="0"/>
        <v/>
      </c>
      <c r="K13" s="295"/>
      <c r="L13" s="42"/>
      <c r="M13" s="296"/>
      <c r="N13" s="297"/>
      <c r="O13" s="245" t="str">
        <f t="shared" si="1"/>
        <v/>
      </c>
      <c r="P13" s="295"/>
      <c r="Q13" s="245" t="str">
        <f t="shared" si="2"/>
        <v/>
      </c>
      <c r="R13" s="97" t="str">
        <f t="shared" si="3"/>
        <v xml:space="preserve"> </v>
      </c>
      <c r="S13" s="96" t="str">
        <f t="shared" si="4"/>
        <v xml:space="preserve"> </v>
      </c>
      <c r="U13" s="247" t="str">
        <f t="shared" si="5"/>
        <v/>
      </c>
      <c r="V13" s="248" t="str">
        <f t="shared" si="6"/>
        <v/>
      </c>
      <c r="W13" s="249" t="str">
        <f t="shared" si="7"/>
        <v/>
      </c>
      <c r="X13" s="247" t="str">
        <f t="shared" si="8"/>
        <v/>
      </c>
      <c r="Y13" s="248" t="str">
        <f t="shared" si="9"/>
        <v/>
      </c>
      <c r="Z13" s="250" t="str">
        <f t="shared" si="10"/>
        <v/>
      </c>
      <c r="AA13" s="251" t="str">
        <f t="shared" si="11"/>
        <v/>
      </c>
      <c r="AB13" s="248" t="str">
        <f t="shared" si="12"/>
        <v/>
      </c>
      <c r="AC13" s="250" t="str">
        <f t="shared" si="13"/>
        <v/>
      </c>
    </row>
    <row r="14" spans="1:29" s="15" customFormat="1" ht="15" customHeight="1" x14ac:dyDescent="0.5">
      <c r="A14" s="147"/>
      <c r="B14" s="97">
        <v>9</v>
      </c>
      <c r="C14" s="226" t="str">
        <f>IF(เวลาเรียน1!B14="","",เวลาเรียน1!B14)</f>
        <v>16688</v>
      </c>
      <c r="D14" s="240" t="str">
        <f>IF(เวลาเรียน1!C14="","",เวลาเรียน1!C14)</f>
        <v>ณศลา</v>
      </c>
      <c r="E14" s="241" t="str">
        <f>IF(เวลาเรียน1!D14="","",เวลาเรียน1!D14)</f>
        <v>แสงชูวงษ์</v>
      </c>
      <c r="F14" s="148"/>
      <c r="G14" s="42"/>
      <c r="H14" s="296"/>
      <c r="I14" s="297"/>
      <c r="J14" s="245" t="str">
        <f t="shared" si="0"/>
        <v/>
      </c>
      <c r="K14" s="295"/>
      <c r="L14" s="42"/>
      <c r="M14" s="296"/>
      <c r="N14" s="297"/>
      <c r="O14" s="245" t="str">
        <f t="shared" si="1"/>
        <v/>
      </c>
      <c r="P14" s="295"/>
      <c r="Q14" s="245" t="str">
        <f t="shared" si="2"/>
        <v/>
      </c>
      <c r="R14" s="97" t="str">
        <f t="shared" si="3"/>
        <v xml:space="preserve"> </v>
      </c>
      <c r="S14" s="96" t="str">
        <f t="shared" si="4"/>
        <v xml:space="preserve"> </v>
      </c>
      <c r="U14" s="247" t="str">
        <f t="shared" si="5"/>
        <v/>
      </c>
      <c r="V14" s="248" t="str">
        <f t="shared" si="6"/>
        <v/>
      </c>
      <c r="W14" s="249" t="str">
        <f t="shared" si="7"/>
        <v/>
      </c>
      <c r="X14" s="247" t="str">
        <f t="shared" si="8"/>
        <v/>
      </c>
      <c r="Y14" s="248" t="str">
        <f t="shared" si="9"/>
        <v/>
      </c>
      <c r="Z14" s="250" t="str">
        <f t="shared" si="10"/>
        <v/>
      </c>
      <c r="AA14" s="251" t="str">
        <f t="shared" si="11"/>
        <v/>
      </c>
      <c r="AB14" s="248" t="str">
        <f t="shared" si="12"/>
        <v/>
      </c>
      <c r="AC14" s="250" t="str">
        <f t="shared" si="13"/>
        <v/>
      </c>
    </row>
    <row r="15" spans="1:29" s="15" customFormat="1" ht="15" customHeight="1" x14ac:dyDescent="0.5">
      <c r="A15" s="147"/>
      <c r="B15" s="97">
        <v>10</v>
      </c>
      <c r="C15" s="226" t="str">
        <f>IF(เวลาเรียน1!B15="","",เวลาเรียน1!B15)</f>
        <v>16691</v>
      </c>
      <c r="D15" s="240" t="str">
        <f>IF(เวลาเรียน1!C15="","",เวลาเรียน1!C15)</f>
        <v>ปาภังกร</v>
      </c>
      <c r="E15" s="241" t="str">
        <f>IF(เวลาเรียน1!D15="","",เวลาเรียน1!D15)</f>
        <v>ไชยวินิจ</v>
      </c>
      <c r="F15" s="148"/>
      <c r="G15" s="42"/>
      <c r="H15" s="296"/>
      <c r="I15" s="297"/>
      <c r="J15" s="245" t="str">
        <f t="shared" si="0"/>
        <v/>
      </c>
      <c r="K15" s="295"/>
      <c r="L15" s="42"/>
      <c r="M15" s="296"/>
      <c r="N15" s="297"/>
      <c r="O15" s="245" t="str">
        <f t="shared" si="1"/>
        <v/>
      </c>
      <c r="P15" s="295"/>
      <c r="Q15" s="245" t="str">
        <f t="shared" si="2"/>
        <v/>
      </c>
      <c r="R15" s="97" t="str">
        <f t="shared" si="3"/>
        <v xml:space="preserve"> </v>
      </c>
      <c r="S15" s="96" t="str">
        <f t="shared" si="4"/>
        <v xml:space="preserve"> </v>
      </c>
      <c r="U15" s="247" t="str">
        <f t="shared" si="5"/>
        <v/>
      </c>
      <c r="V15" s="248" t="str">
        <f t="shared" si="6"/>
        <v/>
      </c>
      <c r="W15" s="249" t="str">
        <f t="shared" si="7"/>
        <v/>
      </c>
      <c r="X15" s="247" t="str">
        <f t="shared" si="8"/>
        <v/>
      </c>
      <c r="Y15" s="248" t="str">
        <f t="shared" si="9"/>
        <v/>
      </c>
      <c r="Z15" s="250" t="str">
        <f t="shared" si="10"/>
        <v/>
      </c>
      <c r="AA15" s="251" t="str">
        <f t="shared" si="11"/>
        <v/>
      </c>
      <c r="AB15" s="248" t="str">
        <f t="shared" si="12"/>
        <v/>
      </c>
      <c r="AC15" s="250" t="str">
        <f t="shared" si="13"/>
        <v/>
      </c>
    </row>
    <row r="16" spans="1:29" s="15" customFormat="1" ht="15" customHeight="1" x14ac:dyDescent="0.5">
      <c r="A16" s="147"/>
      <c r="B16" s="97">
        <v>11</v>
      </c>
      <c r="C16" s="226" t="str">
        <f>IF(เวลาเรียน1!B16="","",เวลาเรียน1!B16)</f>
        <v>16694</v>
      </c>
      <c r="D16" s="240" t="str">
        <f>IF(เวลาเรียน1!C16="","",เวลาเรียน1!C16)</f>
        <v>ทศพล</v>
      </c>
      <c r="E16" s="241" t="str">
        <f>IF(เวลาเรียน1!D16="","",เวลาเรียน1!D16)</f>
        <v>รักการค้า</v>
      </c>
      <c r="F16" s="148"/>
      <c r="G16" s="42"/>
      <c r="H16" s="296"/>
      <c r="I16" s="297"/>
      <c r="J16" s="245" t="str">
        <f t="shared" si="0"/>
        <v/>
      </c>
      <c r="K16" s="295"/>
      <c r="L16" s="42"/>
      <c r="M16" s="296"/>
      <c r="N16" s="297"/>
      <c r="O16" s="245" t="str">
        <f t="shared" si="1"/>
        <v/>
      </c>
      <c r="P16" s="295"/>
      <c r="Q16" s="245" t="str">
        <f t="shared" si="2"/>
        <v/>
      </c>
      <c r="R16" s="97" t="str">
        <f t="shared" si="3"/>
        <v xml:space="preserve"> </v>
      </c>
      <c r="S16" s="96" t="str">
        <f t="shared" si="4"/>
        <v xml:space="preserve"> </v>
      </c>
      <c r="U16" s="247" t="str">
        <f t="shared" si="5"/>
        <v/>
      </c>
      <c r="V16" s="248" t="str">
        <f t="shared" si="6"/>
        <v/>
      </c>
      <c r="W16" s="249" t="str">
        <f t="shared" si="7"/>
        <v/>
      </c>
      <c r="X16" s="247" t="str">
        <f t="shared" si="8"/>
        <v/>
      </c>
      <c r="Y16" s="248" t="str">
        <f t="shared" si="9"/>
        <v/>
      </c>
      <c r="Z16" s="250" t="str">
        <f t="shared" si="10"/>
        <v/>
      </c>
      <c r="AA16" s="251" t="str">
        <f t="shared" si="11"/>
        <v/>
      </c>
      <c r="AB16" s="248" t="str">
        <f t="shared" si="12"/>
        <v/>
      </c>
      <c r="AC16" s="250" t="str">
        <f t="shared" si="13"/>
        <v/>
      </c>
    </row>
    <row r="17" spans="1:29" s="15" customFormat="1" ht="15" customHeight="1" x14ac:dyDescent="0.5">
      <c r="A17" s="147"/>
      <c r="B17" s="97">
        <v>12</v>
      </c>
      <c r="C17" s="226" t="str">
        <f>IF(เวลาเรียน1!B17="","",เวลาเรียน1!B17)</f>
        <v>16699</v>
      </c>
      <c r="D17" s="240" t="str">
        <f>IF(เวลาเรียน1!C17="","",เวลาเรียน1!C17)</f>
        <v>ปัณณวิชญ์</v>
      </c>
      <c r="E17" s="241" t="str">
        <f>IF(เวลาเรียน1!D17="","",เวลาเรียน1!D17)</f>
        <v>วีระรุจิวัฒน์</v>
      </c>
      <c r="F17" s="148"/>
      <c r="G17" s="42"/>
      <c r="H17" s="296"/>
      <c r="I17" s="297"/>
      <c r="J17" s="245" t="str">
        <f t="shared" si="0"/>
        <v/>
      </c>
      <c r="K17" s="295"/>
      <c r="L17" s="42"/>
      <c r="M17" s="296"/>
      <c r="N17" s="297"/>
      <c r="O17" s="245" t="str">
        <f t="shared" si="1"/>
        <v/>
      </c>
      <c r="P17" s="295"/>
      <c r="Q17" s="245" t="str">
        <f t="shared" si="2"/>
        <v/>
      </c>
      <c r="R17" s="97" t="str">
        <f t="shared" si="3"/>
        <v xml:space="preserve"> </v>
      </c>
      <c r="S17" s="96" t="str">
        <f t="shared" si="4"/>
        <v xml:space="preserve"> </v>
      </c>
      <c r="U17" s="247" t="str">
        <f t="shared" si="5"/>
        <v/>
      </c>
      <c r="V17" s="248" t="str">
        <f t="shared" si="6"/>
        <v/>
      </c>
      <c r="W17" s="249" t="str">
        <f t="shared" si="7"/>
        <v/>
      </c>
      <c r="X17" s="247" t="str">
        <f t="shared" si="8"/>
        <v/>
      </c>
      <c r="Y17" s="248" t="str">
        <f t="shared" si="9"/>
        <v/>
      </c>
      <c r="Z17" s="250" t="str">
        <f t="shared" si="10"/>
        <v/>
      </c>
      <c r="AA17" s="251" t="str">
        <f t="shared" si="11"/>
        <v/>
      </c>
      <c r="AB17" s="248" t="str">
        <f t="shared" si="12"/>
        <v/>
      </c>
      <c r="AC17" s="250" t="str">
        <f t="shared" si="13"/>
        <v/>
      </c>
    </row>
    <row r="18" spans="1:29" s="15" customFormat="1" ht="15" customHeight="1" x14ac:dyDescent="0.5">
      <c r="A18" s="147"/>
      <c r="B18" s="97">
        <v>13</v>
      </c>
      <c r="C18" s="226" t="str">
        <f>IF(เวลาเรียน1!B18="","",เวลาเรียน1!B18)</f>
        <v>16712</v>
      </c>
      <c r="D18" s="240" t="str">
        <f>IF(เวลาเรียน1!C18="","",เวลาเรียน1!C18)</f>
        <v>ภคนันท์</v>
      </c>
      <c r="E18" s="241" t="str">
        <f>IF(เวลาเรียน1!D18="","",เวลาเรียน1!D18)</f>
        <v>อรวรรณหโณทัย</v>
      </c>
      <c r="F18" s="148"/>
      <c r="G18" s="42"/>
      <c r="H18" s="296"/>
      <c r="I18" s="297"/>
      <c r="J18" s="245" t="str">
        <f>IF(OR(G18="",H18="",I18=""),"",MODE(G18:I18))</f>
        <v/>
      </c>
      <c r="K18" s="295"/>
      <c r="L18" s="42"/>
      <c r="M18" s="296"/>
      <c r="N18" s="297"/>
      <c r="O18" s="245" t="str">
        <f>IF(OR(L18="",M18="",N18=""),"",MODE(L18:N18))</f>
        <v/>
      </c>
      <c r="P18" s="295"/>
      <c r="Q18" s="245" t="str">
        <f t="shared" si="2"/>
        <v/>
      </c>
      <c r="R18" s="97" t="str">
        <f t="shared" si="3"/>
        <v xml:space="preserve"> </v>
      </c>
      <c r="S18" s="96" t="str">
        <f t="shared" si="4"/>
        <v xml:space="preserve"> </v>
      </c>
      <c r="U18" s="247" t="str">
        <f t="shared" si="5"/>
        <v/>
      </c>
      <c r="V18" s="248" t="str">
        <f t="shared" si="6"/>
        <v/>
      </c>
      <c r="W18" s="249" t="str">
        <f t="shared" si="7"/>
        <v/>
      </c>
      <c r="X18" s="247" t="str">
        <f t="shared" si="8"/>
        <v/>
      </c>
      <c r="Y18" s="248" t="str">
        <f t="shared" si="9"/>
        <v/>
      </c>
      <c r="Z18" s="250" t="str">
        <f t="shared" si="10"/>
        <v/>
      </c>
      <c r="AA18" s="251" t="str">
        <f t="shared" si="11"/>
        <v/>
      </c>
      <c r="AB18" s="248" t="str">
        <f t="shared" si="12"/>
        <v/>
      </c>
      <c r="AC18" s="250" t="str">
        <f t="shared" si="13"/>
        <v/>
      </c>
    </row>
    <row r="19" spans="1:29" s="15" customFormat="1" ht="15" customHeight="1" x14ac:dyDescent="0.5">
      <c r="A19" s="147"/>
      <c r="B19" s="97">
        <v>14</v>
      </c>
      <c r="C19" s="226" t="str">
        <f>IF(เวลาเรียน1!B19="","",เวลาเรียน1!B19)</f>
        <v>16715</v>
      </c>
      <c r="D19" s="240" t="str">
        <f>IF(เวลาเรียน1!C19="","",เวลาเรียน1!C19)</f>
        <v>กฤตตัสฎา</v>
      </c>
      <c r="E19" s="241" t="str">
        <f>IF(เวลาเรียน1!D19="","",เวลาเรียน1!D19)</f>
        <v>จันทร์ดำ</v>
      </c>
      <c r="F19" s="148"/>
      <c r="G19" s="42"/>
      <c r="H19" s="296"/>
      <c r="I19" s="297"/>
      <c r="J19" s="245" t="str">
        <f t="shared" si="0"/>
        <v/>
      </c>
      <c r="K19" s="295"/>
      <c r="L19" s="42"/>
      <c r="M19" s="296"/>
      <c r="N19" s="297"/>
      <c r="O19" s="245" t="str">
        <f t="shared" si="1"/>
        <v/>
      </c>
      <c r="P19" s="295"/>
      <c r="Q19" s="245" t="str">
        <f t="shared" si="2"/>
        <v/>
      </c>
      <c r="R19" s="97" t="str">
        <f t="shared" si="3"/>
        <v xml:space="preserve"> </v>
      </c>
      <c r="S19" s="96" t="str">
        <f t="shared" si="4"/>
        <v xml:space="preserve"> </v>
      </c>
      <c r="U19" s="247" t="str">
        <f t="shared" si="5"/>
        <v/>
      </c>
      <c r="V19" s="248" t="str">
        <f t="shared" si="6"/>
        <v/>
      </c>
      <c r="W19" s="249" t="str">
        <f t="shared" si="7"/>
        <v/>
      </c>
      <c r="X19" s="247" t="str">
        <f t="shared" si="8"/>
        <v/>
      </c>
      <c r="Y19" s="248" t="str">
        <f t="shared" si="9"/>
        <v/>
      </c>
      <c r="Z19" s="250" t="str">
        <f t="shared" si="10"/>
        <v/>
      </c>
      <c r="AA19" s="251" t="str">
        <f t="shared" si="11"/>
        <v/>
      </c>
      <c r="AB19" s="248" t="str">
        <f t="shared" si="12"/>
        <v/>
      </c>
      <c r="AC19" s="250" t="str">
        <f t="shared" si="13"/>
        <v/>
      </c>
    </row>
    <row r="20" spans="1:29" s="15" customFormat="1" ht="15" customHeight="1" x14ac:dyDescent="0.5">
      <c r="A20" s="147"/>
      <c r="B20" s="97">
        <v>15</v>
      </c>
      <c r="C20" s="226" t="str">
        <f>IF(เวลาเรียน1!B20="","",เวลาเรียน1!B20)</f>
        <v>16717</v>
      </c>
      <c r="D20" s="240" t="str">
        <f>IF(เวลาเรียน1!C20="","",เวลาเรียน1!C20)</f>
        <v>พีรวิชญ์</v>
      </c>
      <c r="E20" s="241" t="str">
        <f>IF(เวลาเรียน1!D20="","",เวลาเรียน1!D20)</f>
        <v>วิระมิตรชัย</v>
      </c>
      <c r="F20" s="148"/>
      <c r="G20" s="42"/>
      <c r="H20" s="296"/>
      <c r="I20" s="297"/>
      <c r="J20" s="245" t="str">
        <f t="shared" si="0"/>
        <v/>
      </c>
      <c r="K20" s="295"/>
      <c r="L20" s="42"/>
      <c r="M20" s="296"/>
      <c r="N20" s="297"/>
      <c r="O20" s="245" t="str">
        <f t="shared" si="1"/>
        <v/>
      </c>
      <c r="P20" s="295"/>
      <c r="Q20" s="245" t="str">
        <f t="shared" si="2"/>
        <v/>
      </c>
      <c r="R20" s="97" t="str">
        <f t="shared" si="3"/>
        <v xml:space="preserve"> </v>
      </c>
      <c r="S20" s="96" t="str">
        <f t="shared" si="4"/>
        <v xml:space="preserve"> </v>
      </c>
      <c r="U20" s="247" t="str">
        <f t="shared" si="5"/>
        <v/>
      </c>
      <c r="V20" s="248" t="str">
        <f t="shared" si="6"/>
        <v/>
      </c>
      <c r="W20" s="249" t="str">
        <f t="shared" si="7"/>
        <v/>
      </c>
      <c r="X20" s="247" t="str">
        <f t="shared" si="8"/>
        <v/>
      </c>
      <c r="Y20" s="248" t="str">
        <f t="shared" si="9"/>
        <v/>
      </c>
      <c r="Z20" s="250" t="str">
        <f t="shared" si="10"/>
        <v/>
      </c>
      <c r="AA20" s="251" t="str">
        <f t="shared" si="11"/>
        <v/>
      </c>
      <c r="AB20" s="248" t="str">
        <f t="shared" si="12"/>
        <v/>
      </c>
      <c r="AC20" s="250" t="str">
        <f t="shared" si="13"/>
        <v/>
      </c>
    </row>
    <row r="21" spans="1:29" s="15" customFormat="1" ht="15" customHeight="1" x14ac:dyDescent="0.5">
      <c r="A21" s="147"/>
      <c r="B21" s="97">
        <v>16</v>
      </c>
      <c r="C21" s="226" t="str">
        <f>IF(เวลาเรียน1!B21="","",เวลาเรียน1!B21)</f>
        <v>16718</v>
      </c>
      <c r="D21" s="240" t="str">
        <f>IF(เวลาเรียน1!C21="","",เวลาเรียน1!C21)</f>
        <v>ภูมิพัฒน์</v>
      </c>
      <c r="E21" s="241" t="str">
        <f>IF(เวลาเรียน1!D21="","",เวลาเรียน1!D21)</f>
        <v>จีรังกูล</v>
      </c>
      <c r="F21" s="148"/>
      <c r="G21" s="42"/>
      <c r="H21" s="296"/>
      <c r="I21" s="297"/>
      <c r="J21" s="245" t="str">
        <f t="shared" si="0"/>
        <v/>
      </c>
      <c r="K21" s="295"/>
      <c r="L21" s="42"/>
      <c r="M21" s="296"/>
      <c r="N21" s="297"/>
      <c r="O21" s="245" t="str">
        <f t="shared" si="1"/>
        <v/>
      </c>
      <c r="P21" s="295"/>
      <c r="Q21" s="245" t="str">
        <f t="shared" si="2"/>
        <v/>
      </c>
      <c r="R21" s="97" t="str">
        <f t="shared" si="3"/>
        <v xml:space="preserve"> </v>
      </c>
      <c r="S21" s="96" t="str">
        <f t="shared" si="4"/>
        <v xml:space="preserve"> </v>
      </c>
      <c r="U21" s="247" t="str">
        <f t="shared" si="5"/>
        <v/>
      </c>
      <c r="V21" s="248" t="str">
        <f t="shared" si="6"/>
        <v/>
      </c>
      <c r="W21" s="249" t="str">
        <f t="shared" si="7"/>
        <v/>
      </c>
      <c r="X21" s="247" t="str">
        <f t="shared" si="8"/>
        <v/>
      </c>
      <c r="Y21" s="248" t="str">
        <f t="shared" si="9"/>
        <v/>
      </c>
      <c r="Z21" s="250" t="str">
        <f t="shared" si="10"/>
        <v/>
      </c>
      <c r="AA21" s="251" t="str">
        <f t="shared" si="11"/>
        <v/>
      </c>
      <c r="AB21" s="248" t="str">
        <f t="shared" si="12"/>
        <v/>
      </c>
      <c r="AC21" s="250" t="str">
        <f t="shared" si="13"/>
        <v/>
      </c>
    </row>
    <row r="22" spans="1:29" s="15" customFormat="1" ht="15" customHeight="1" x14ac:dyDescent="0.5">
      <c r="A22" s="147"/>
      <c r="B22" s="97">
        <v>17</v>
      </c>
      <c r="C22" s="226" t="str">
        <f>IF(เวลาเรียน1!B22="","",เวลาเรียน1!B22)</f>
        <v>16724</v>
      </c>
      <c r="D22" s="240" t="str">
        <f>IF(เวลาเรียน1!C22="","",เวลาเรียน1!C22)</f>
        <v>นราวิชญ์</v>
      </c>
      <c r="E22" s="241" t="str">
        <f>IF(เวลาเรียน1!D22="","",เวลาเรียน1!D22)</f>
        <v>เกิดผลมาก</v>
      </c>
      <c r="F22" s="148"/>
      <c r="G22" s="42"/>
      <c r="H22" s="296"/>
      <c r="I22" s="297"/>
      <c r="J22" s="245" t="str">
        <f t="shared" si="0"/>
        <v/>
      </c>
      <c r="K22" s="295"/>
      <c r="L22" s="42"/>
      <c r="M22" s="296"/>
      <c r="N22" s="297"/>
      <c r="O22" s="245" t="str">
        <f t="shared" si="1"/>
        <v/>
      </c>
      <c r="P22" s="295"/>
      <c r="Q22" s="245" t="str">
        <f t="shared" si="2"/>
        <v/>
      </c>
      <c r="R22" s="97" t="str">
        <f t="shared" si="3"/>
        <v xml:space="preserve"> </v>
      </c>
      <c r="S22" s="96" t="str">
        <f t="shared" si="4"/>
        <v xml:space="preserve"> </v>
      </c>
      <c r="U22" s="247" t="str">
        <f t="shared" si="5"/>
        <v/>
      </c>
      <c r="V22" s="248" t="str">
        <f t="shared" si="6"/>
        <v/>
      </c>
      <c r="W22" s="249" t="str">
        <f t="shared" si="7"/>
        <v/>
      </c>
      <c r="X22" s="247" t="str">
        <f t="shared" si="8"/>
        <v/>
      </c>
      <c r="Y22" s="248" t="str">
        <f t="shared" si="9"/>
        <v/>
      </c>
      <c r="Z22" s="250" t="str">
        <f t="shared" si="10"/>
        <v/>
      </c>
      <c r="AA22" s="251" t="str">
        <f t="shared" si="11"/>
        <v/>
      </c>
      <c r="AB22" s="248" t="str">
        <f t="shared" si="12"/>
        <v/>
      </c>
      <c r="AC22" s="250" t="str">
        <f t="shared" si="13"/>
        <v/>
      </c>
    </row>
    <row r="23" spans="1:29" s="15" customFormat="1" ht="15" customHeight="1" x14ac:dyDescent="0.5">
      <c r="A23" s="147"/>
      <c r="B23" s="97">
        <v>18</v>
      </c>
      <c r="C23" s="226" t="str">
        <f>IF(เวลาเรียน1!B23="","",เวลาเรียน1!B23)</f>
        <v>16726</v>
      </c>
      <c r="D23" s="240" t="str">
        <f>IF(เวลาเรียน1!C23="","",เวลาเรียน1!C23)</f>
        <v>อิทธิพัฒน์</v>
      </c>
      <c r="E23" s="241" t="str">
        <f>IF(เวลาเรียน1!D23="","",เวลาเรียน1!D23)</f>
        <v>เลิศชาญวุฒิ</v>
      </c>
      <c r="F23" s="148"/>
      <c r="G23" s="42"/>
      <c r="H23" s="296"/>
      <c r="I23" s="297"/>
      <c r="J23" s="245" t="str">
        <f t="shared" si="0"/>
        <v/>
      </c>
      <c r="K23" s="295"/>
      <c r="L23" s="42"/>
      <c r="M23" s="296"/>
      <c r="N23" s="297"/>
      <c r="O23" s="245" t="str">
        <f t="shared" si="1"/>
        <v/>
      </c>
      <c r="P23" s="295"/>
      <c r="Q23" s="245" t="str">
        <f t="shared" si="2"/>
        <v/>
      </c>
      <c r="R23" s="97" t="str">
        <f t="shared" si="3"/>
        <v xml:space="preserve"> </v>
      </c>
      <c r="S23" s="96" t="str">
        <f t="shared" si="4"/>
        <v xml:space="preserve"> </v>
      </c>
      <c r="U23" s="247" t="str">
        <f t="shared" si="5"/>
        <v/>
      </c>
      <c r="V23" s="248" t="str">
        <f t="shared" si="6"/>
        <v/>
      </c>
      <c r="W23" s="249" t="str">
        <f t="shared" si="7"/>
        <v/>
      </c>
      <c r="X23" s="247" t="str">
        <f t="shared" si="8"/>
        <v/>
      </c>
      <c r="Y23" s="248" t="str">
        <f t="shared" si="9"/>
        <v/>
      </c>
      <c r="Z23" s="250" t="str">
        <f t="shared" si="10"/>
        <v/>
      </c>
      <c r="AA23" s="251" t="str">
        <f t="shared" si="11"/>
        <v/>
      </c>
      <c r="AB23" s="248" t="str">
        <f t="shared" si="12"/>
        <v/>
      </c>
      <c r="AC23" s="250" t="str">
        <f t="shared" si="13"/>
        <v/>
      </c>
    </row>
    <row r="24" spans="1:29" s="15" customFormat="1" ht="15" customHeight="1" x14ac:dyDescent="0.5">
      <c r="A24" s="147"/>
      <c r="B24" s="97">
        <v>19</v>
      </c>
      <c r="C24" s="226" t="str">
        <f>IF(เวลาเรียน1!B24="","",เวลาเรียน1!B24)</f>
        <v>16730</v>
      </c>
      <c r="D24" s="240" t="str">
        <f>IF(เวลาเรียน1!C24="","",เวลาเรียน1!C24)</f>
        <v>พัฒน์</v>
      </c>
      <c r="E24" s="241" t="str">
        <f>IF(เวลาเรียน1!D24="","",เวลาเรียน1!D24)</f>
        <v>พิพัฒน์ศิริศักดิ์</v>
      </c>
      <c r="F24" s="148"/>
      <c r="G24" s="42"/>
      <c r="H24" s="296"/>
      <c r="I24" s="297"/>
      <c r="J24" s="245" t="str">
        <f t="shared" si="0"/>
        <v/>
      </c>
      <c r="K24" s="295"/>
      <c r="L24" s="42"/>
      <c r="M24" s="296"/>
      <c r="N24" s="297"/>
      <c r="O24" s="245" t="str">
        <f t="shared" si="1"/>
        <v/>
      </c>
      <c r="P24" s="295"/>
      <c r="Q24" s="245" t="str">
        <f t="shared" si="2"/>
        <v/>
      </c>
      <c r="R24" s="97" t="str">
        <f t="shared" si="3"/>
        <v xml:space="preserve"> </v>
      </c>
      <c r="S24" s="96" t="str">
        <f t="shared" si="4"/>
        <v xml:space="preserve"> </v>
      </c>
      <c r="U24" s="247" t="str">
        <f t="shared" si="5"/>
        <v/>
      </c>
      <c r="V24" s="248" t="str">
        <f t="shared" si="6"/>
        <v/>
      </c>
      <c r="W24" s="249" t="str">
        <f t="shared" si="7"/>
        <v/>
      </c>
      <c r="X24" s="247" t="str">
        <f t="shared" si="8"/>
        <v/>
      </c>
      <c r="Y24" s="248" t="str">
        <f t="shared" si="9"/>
        <v/>
      </c>
      <c r="Z24" s="250" t="str">
        <f t="shared" si="10"/>
        <v/>
      </c>
      <c r="AA24" s="251" t="str">
        <f t="shared" si="11"/>
        <v/>
      </c>
      <c r="AB24" s="248" t="str">
        <f t="shared" si="12"/>
        <v/>
      </c>
      <c r="AC24" s="250" t="str">
        <f t="shared" si="13"/>
        <v/>
      </c>
    </row>
    <row r="25" spans="1:29" s="15" customFormat="1" ht="15" customHeight="1" x14ac:dyDescent="0.5">
      <c r="A25" s="147"/>
      <c r="B25" s="97">
        <v>20</v>
      </c>
      <c r="C25" s="226" t="str">
        <f>IF(เวลาเรียน1!B25="","",เวลาเรียน1!B25)</f>
        <v>16738</v>
      </c>
      <c r="D25" s="240" t="str">
        <f>IF(เวลาเรียน1!C25="","",เวลาเรียน1!C25)</f>
        <v>ณภัทร</v>
      </c>
      <c r="E25" s="241" t="str">
        <f>IF(เวลาเรียน1!D25="","",เวลาเรียน1!D25)</f>
        <v>ธรารัตน์เสถียร</v>
      </c>
      <c r="F25" s="148"/>
      <c r="G25" s="42"/>
      <c r="H25" s="296"/>
      <c r="I25" s="297"/>
      <c r="J25" s="245" t="str">
        <f t="shared" si="0"/>
        <v/>
      </c>
      <c r="K25" s="295"/>
      <c r="L25" s="42"/>
      <c r="M25" s="296"/>
      <c r="N25" s="297"/>
      <c r="O25" s="245" t="str">
        <f t="shared" si="1"/>
        <v/>
      </c>
      <c r="P25" s="295"/>
      <c r="Q25" s="245" t="str">
        <f t="shared" si="2"/>
        <v/>
      </c>
      <c r="R25" s="97" t="str">
        <f t="shared" si="3"/>
        <v xml:space="preserve"> </v>
      </c>
      <c r="S25" s="96" t="str">
        <f t="shared" si="4"/>
        <v xml:space="preserve"> </v>
      </c>
      <c r="U25" s="247" t="str">
        <f t="shared" si="5"/>
        <v/>
      </c>
      <c r="V25" s="248" t="str">
        <f t="shared" si="6"/>
        <v/>
      </c>
      <c r="W25" s="249" t="str">
        <f t="shared" si="7"/>
        <v/>
      </c>
      <c r="X25" s="247" t="str">
        <f t="shared" si="8"/>
        <v/>
      </c>
      <c r="Y25" s="248" t="str">
        <f t="shared" si="9"/>
        <v/>
      </c>
      <c r="Z25" s="250" t="str">
        <f t="shared" si="10"/>
        <v/>
      </c>
      <c r="AA25" s="251" t="str">
        <f t="shared" si="11"/>
        <v/>
      </c>
      <c r="AB25" s="248" t="str">
        <f t="shared" si="12"/>
        <v/>
      </c>
      <c r="AC25" s="250" t="str">
        <f t="shared" si="13"/>
        <v/>
      </c>
    </row>
    <row r="26" spans="1:29" s="15" customFormat="1" ht="15" customHeight="1" x14ac:dyDescent="0.5">
      <c r="A26" s="147"/>
      <c r="B26" s="97">
        <v>21</v>
      </c>
      <c r="C26" s="226" t="str">
        <f>IF(เวลาเรียน1!B26="","",เวลาเรียน1!B26)</f>
        <v>16740</v>
      </c>
      <c r="D26" s="240" t="str">
        <f>IF(เวลาเรียน1!C26="","",เวลาเรียน1!C26)</f>
        <v>กฤตภาส</v>
      </c>
      <c r="E26" s="241" t="str">
        <f>IF(เวลาเรียน1!D26="","",เวลาเรียน1!D26)</f>
        <v>พัฒนกุล</v>
      </c>
      <c r="F26" s="148"/>
      <c r="G26" s="42"/>
      <c r="H26" s="296"/>
      <c r="I26" s="297"/>
      <c r="J26" s="245" t="str">
        <f t="shared" si="0"/>
        <v/>
      </c>
      <c r="K26" s="295"/>
      <c r="L26" s="42"/>
      <c r="M26" s="296"/>
      <c r="N26" s="297"/>
      <c r="O26" s="245" t="str">
        <f t="shared" si="1"/>
        <v/>
      </c>
      <c r="P26" s="295"/>
      <c r="Q26" s="245" t="str">
        <f t="shared" si="2"/>
        <v/>
      </c>
      <c r="R26" s="97" t="str">
        <f t="shared" si="3"/>
        <v xml:space="preserve"> </v>
      </c>
      <c r="S26" s="96" t="str">
        <f t="shared" si="4"/>
        <v xml:space="preserve"> </v>
      </c>
      <c r="U26" s="247" t="str">
        <f t="shared" si="5"/>
        <v/>
      </c>
      <c r="V26" s="248" t="str">
        <f t="shared" si="6"/>
        <v/>
      </c>
      <c r="W26" s="249" t="str">
        <f t="shared" si="7"/>
        <v/>
      </c>
      <c r="X26" s="247" t="str">
        <f t="shared" si="8"/>
        <v/>
      </c>
      <c r="Y26" s="248" t="str">
        <f t="shared" si="9"/>
        <v/>
      </c>
      <c r="Z26" s="250" t="str">
        <f t="shared" si="10"/>
        <v/>
      </c>
      <c r="AA26" s="251" t="str">
        <f t="shared" si="11"/>
        <v/>
      </c>
      <c r="AB26" s="248" t="str">
        <f t="shared" si="12"/>
        <v/>
      </c>
      <c r="AC26" s="250" t="str">
        <f t="shared" si="13"/>
        <v/>
      </c>
    </row>
    <row r="27" spans="1:29" s="15" customFormat="1" ht="15" customHeight="1" x14ac:dyDescent="0.5">
      <c r="A27" s="147"/>
      <c r="B27" s="97">
        <v>22</v>
      </c>
      <c r="C27" s="226" t="str">
        <f>IF(เวลาเรียน1!B27="","",เวลาเรียน1!B27)</f>
        <v>16752</v>
      </c>
      <c r="D27" s="240" t="str">
        <f>IF(เวลาเรียน1!C27="","",เวลาเรียน1!C27)</f>
        <v>วิษณุกรณ์</v>
      </c>
      <c r="E27" s="241" t="str">
        <f>IF(เวลาเรียน1!D27="","",เวลาเรียน1!D27)</f>
        <v>ชมประเสริฐ</v>
      </c>
      <c r="F27" s="148"/>
      <c r="G27" s="42"/>
      <c r="H27" s="296"/>
      <c r="I27" s="297"/>
      <c r="J27" s="245" t="str">
        <f t="shared" si="0"/>
        <v/>
      </c>
      <c r="K27" s="295"/>
      <c r="L27" s="42"/>
      <c r="M27" s="296"/>
      <c r="N27" s="297"/>
      <c r="O27" s="245" t="str">
        <f t="shared" si="1"/>
        <v/>
      </c>
      <c r="P27" s="295"/>
      <c r="Q27" s="245" t="str">
        <f t="shared" si="2"/>
        <v/>
      </c>
      <c r="R27" s="97" t="str">
        <f t="shared" si="3"/>
        <v xml:space="preserve"> </v>
      </c>
      <c r="S27" s="96" t="str">
        <f t="shared" si="4"/>
        <v xml:space="preserve"> </v>
      </c>
      <c r="U27" s="247" t="str">
        <f t="shared" si="5"/>
        <v/>
      </c>
      <c r="V27" s="248" t="str">
        <f t="shared" si="6"/>
        <v/>
      </c>
      <c r="W27" s="249" t="str">
        <f t="shared" si="7"/>
        <v/>
      </c>
      <c r="X27" s="247" t="str">
        <f t="shared" si="8"/>
        <v/>
      </c>
      <c r="Y27" s="248" t="str">
        <f t="shared" si="9"/>
        <v/>
      </c>
      <c r="Z27" s="250" t="str">
        <f t="shared" si="10"/>
        <v/>
      </c>
      <c r="AA27" s="251" t="str">
        <f t="shared" si="11"/>
        <v/>
      </c>
      <c r="AB27" s="248" t="str">
        <f t="shared" si="12"/>
        <v/>
      </c>
      <c r="AC27" s="250" t="str">
        <f t="shared" si="13"/>
        <v/>
      </c>
    </row>
    <row r="28" spans="1:29" s="15" customFormat="1" ht="15" customHeight="1" x14ac:dyDescent="0.5">
      <c r="A28" s="147"/>
      <c r="B28" s="97">
        <v>23</v>
      </c>
      <c r="C28" s="226" t="str">
        <f>IF(เวลาเรียน1!B28="","",เวลาเรียน1!B28)</f>
        <v>16753</v>
      </c>
      <c r="D28" s="240" t="str">
        <f>IF(เวลาเรียน1!C28="","",เวลาเรียน1!C28)</f>
        <v>ธรรมปพน</v>
      </c>
      <c r="E28" s="241" t="str">
        <f>IF(เวลาเรียน1!D28="","",เวลาเรียน1!D28)</f>
        <v>สุขสอาด</v>
      </c>
      <c r="F28" s="148"/>
      <c r="G28" s="42"/>
      <c r="H28" s="296"/>
      <c r="I28" s="297"/>
      <c r="J28" s="245" t="str">
        <f t="shared" si="0"/>
        <v/>
      </c>
      <c r="K28" s="295"/>
      <c r="L28" s="42"/>
      <c r="M28" s="296"/>
      <c r="N28" s="297"/>
      <c r="O28" s="245" t="str">
        <f t="shared" si="1"/>
        <v/>
      </c>
      <c r="P28" s="295"/>
      <c r="Q28" s="245" t="str">
        <f t="shared" si="2"/>
        <v/>
      </c>
      <c r="R28" s="97" t="str">
        <f t="shared" si="3"/>
        <v xml:space="preserve"> </v>
      </c>
      <c r="S28" s="96" t="str">
        <f t="shared" si="4"/>
        <v xml:space="preserve"> </v>
      </c>
      <c r="U28" s="247" t="str">
        <f t="shared" si="5"/>
        <v/>
      </c>
      <c r="V28" s="248" t="str">
        <f t="shared" si="6"/>
        <v/>
      </c>
      <c r="W28" s="249" t="str">
        <f t="shared" si="7"/>
        <v/>
      </c>
      <c r="X28" s="247" t="str">
        <f t="shared" si="8"/>
        <v/>
      </c>
      <c r="Y28" s="248" t="str">
        <f t="shared" si="9"/>
        <v/>
      </c>
      <c r="Z28" s="250" t="str">
        <f t="shared" si="10"/>
        <v/>
      </c>
      <c r="AA28" s="251" t="str">
        <f t="shared" si="11"/>
        <v/>
      </c>
      <c r="AB28" s="248" t="str">
        <f t="shared" si="12"/>
        <v/>
      </c>
      <c r="AC28" s="250" t="str">
        <f t="shared" si="13"/>
        <v/>
      </c>
    </row>
    <row r="29" spans="1:29" s="15" customFormat="1" ht="15" customHeight="1" x14ac:dyDescent="0.5">
      <c r="A29" s="147"/>
      <c r="B29" s="97">
        <v>24</v>
      </c>
      <c r="C29" s="226" t="str">
        <f>IF(เวลาเรียน1!B29="","",เวลาเรียน1!B29)</f>
        <v>16755</v>
      </c>
      <c r="D29" s="240" t="str">
        <f>IF(เวลาเรียน1!C29="","",เวลาเรียน1!C29)</f>
        <v>ณัฎฐ์ธนัน</v>
      </c>
      <c r="E29" s="241" t="str">
        <f>IF(เวลาเรียน1!D29="","",เวลาเรียน1!D29)</f>
        <v>สุขผดุง</v>
      </c>
      <c r="F29" s="148"/>
      <c r="G29" s="42"/>
      <c r="H29" s="296"/>
      <c r="I29" s="297"/>
      <c r="J29" s="245" t="str">
        <f t="shared" si="0"/>
        <v/>
      </c>
      <c r="K29" s="295"/>
      <c r="L29" s="42"/>
      <c r="M29" s="296"/>
      <c r="N29" s="297"/>
      <c r="O29" s="245" t="str">
        <f t="shared" si="1"/>
        <v/>
      </c>
      <c r="P29" s="295"/>
      <c r="Q29" s="245" t="str">
        <f t="shared" si="2"/>
        <v/>
      </c>
      <c r="R29" s="97" t="str">
        <f t="shared" si="3"/>
        <v xml:space="preserve"> </v>
      </c>
      <c r="S29" s="96" t="str">
        <f t="shared" si="4"/>
        <v xml:space="preserve"> </v>
      </c>
      <c r="U29" s="247" t="str">
        <f t="shared" si="5"/>
        <v/>
      </c>
      <c r="V29" s="248" t="str">
        <f t="shared" si="6"/>
        <v/>
      </c>
      <c r="W29" s="249" t="str">
        <f t="shared" si="7"/>
        <v/>
      </c>
      <c r="X29" s="247" t="str">
        <f t="shared" si="8"/>
        <v/>
      </c>
      <c r="Y29" s="248" t="str">
        <f t="shared" si="9"/>
        <v/>
      </c>
      <c r="Z29" s="250" t="str">
        <f t="shared" si="10"/>
        <v/>
      </c>
      <c r="AA29" s="251" t="str">
        <f t="shared" si="11"/>
        <v/>
      </c>
      <c r="AB29" s="248" t="str">
        <f t="shared" si="12"/>
        <v/>
      </c>
      <c r="AC29" s="250" t="str">
        <f t="shared" si="13"/>
        <v/>
      </c>
    </row>
    <row r="30" spans="1:29" s="15" customFormat="1" ht="15" customHeight="1" x14ac:dyDescent="0.5">
      <c r="A30" s="147"/>
      <c r="B30" s="97">
        <v>25</v>
      </c>
      <c r="C30" s="226" t="str">
        <f>IF(เวลาเรียน1!B30="","",เวลาเรียน1!B30)</f>
        <v>16764</v>
      </c>
      <c r="D30" s="240" t="str">
        <f>IF(เวลาเรียน1!C30="","",เวลาเรียน1!C30)</f>
        <v>ชินกฤษณ์</v>
      </c>
      <c r="E30" s="241" t="str">
        <f>IF(เวลาเรียน1!D30="","",เวลาเรียน1!D30)</f>
        <v>เล็กมาก</v>
      </c>
      <c r="F30" s="148"/>
      <c r="G30" s="42"/>
      <c r="H30" s="296"/>
      <c r="I30" s="297"/>
      <c r="J30" s="245" t="str">
        <f t="shared" si="0"/>
        <v/>
      </c>
      <c r="K30" s="295"/>
      <c r="L30" s="42"/>
      <c r="M30" s="296"/>
      <c r="N30" s="297"/>
      <c r="O30" s="245" t="str">
        <f t="shared" si="1"/>
        <v/>
      </c>
      <c r="P30" s="295"/>
      <c r="Q30" s="245" t="str">
        <f t="shared" si="2"/>
        <v/>
      </c>
      <c r="R30" s="97" t="str">
        <f t="shared" si="3"/>
        <v xml:space="preserve"> </v>
      </c>
      <c r="S30" s="96" t="str">
        <f t="shared" si="4"/>
        <v xml:space="preserve"> </v>
      </c>
      <c r="U30" s="247" t="str">
        <f t="shared" si="5"/>
        <v/>
      </c>
      <c r="V30" s="248" t="str">
        <f t="shared" si="6"/>
        <v/>
      </c>
      <c r="W30" s="249" t="str">
        <f t="shared" si="7"/>
        <v/>
      </c>
      <c r="X30" s="247" t="str">
        <f t="shared" si="8"/>
        <v/>
      </c>
      <c r="Y30" s="248" t="str">
        <f t="shared" si="9"/>
        <v/>
      </c>
      <c r="Z30" s="250" t="str">
        <f t="shared" si="10"/>
        <v/>
      </c>
      <c r="AA30" s="251" t="str">
        <f t="shared" si="11"/>
        <v/>
      </c>
      <c r="AB30" s="248" t="str">
        <f t="shared" si="12"/>
        <v/>
      </c>
      <c r="AC30" s="250" t="str">
        <f t="shared" si="13"/>
        <v/>
      </c>
    </row>
    <row r="31" spans="1:29" s="15" customFormat="1" ht="15" customHeight="1" x14ac:dyDescent="0.5">
      <c r="A31" s="147"/>
      <c r="B31" s="97">
        <v>26</v>
      </c>
      <c r="C31" s="226" t="str">
        <f>IF(เวลาเรียน1!B31="","",เวลาเรียน1!B31)</f>
        <v>16772</v>
      </c>
      <c r="D31" s="240" t="str">
        <f>IF(เวลาเรียน1!C31="","",เวลาเรียน1!C31)</f>
        <v>วชิรวิทย์</v>
      </c>
      <c r="E31" s="241" t="str">
        <f>IF(เวลาเรียน1!D31="","",เวลาเรียน1!D31)</f>
        <v>สุนารัตน์</v>
      </c>
      <c r="F31" s="148"/>
      <c r="G31" s="42"/>
      <c r="H31" s="296"/>
      <c r="I31" s="297"/>
      <c r="J31" s="245" t="str">
        <f t="shared" si="0"/>
        <v/>
      </c>
      <c r="K31" s="295"/>
      <c r="L31" s="42"/>
      <c r="M31" s="296"/>
      <c r="N31" s="297"/>
      <c r="O31" s="245" t="str">
        <f t="shared" si="1"/>
        <v/>
      </c>
      <c r="P31" s="295"/>
      <c r="Q31" s="245" t="str">
        <f t="shared" si="2"/>
        <v/>
      </c>
      <c r="R31" s="97" t="str">
        <f t="shared" si="3"/>
        <v xml:space="preserve"> </v>
      </c>
      <c r="S31" s="96" t="str">
        <f t="shared" si="4"/>
        <v xml:space="preserve"> </v>
      </c>
      <c r="U31" s="247" t="str">
        <f t="shared" si="5"/>
        <v/>
      </c>
      <c r="V31" s="248" t="str">
        <f t="shared" si="6"/>
        <v/>
      </c>
      <c r="W31" s="249" t="str">
        <f t="shared" si="7"/>
        <v/>
      </c>
      <c r="X31" s="247" t="str">
        <f t="shared" si="8"/>
        <v/>
      </c>
      <c r="Y31" s="248" t="str">
        <f t="shared" si="9"/>
        <v/>
      </c>
      <c r="Z31" s="250" t="str">
        <f t="shared" si="10"/>
        <v/>
      </c>
      <c r="AA31" s="251" t="str">
        <f t="shared" si="11"/>
        <v/>
      </c>
      <c r="AB31" s="248" t="str">
        <f t="shared" si="12"/>
        <v/>
      </c>
      <c r="AC31" s="250" t="str">
        <f t="shared" si="13"/>
        <v/>
      </c>
    </row>
    <row r="32" spans="1:29" s="15" customFormat="1" ht="15" customHeight="1" x14ac:dyDescent="0.5">
      <c r="A32" s="147"/>
      <c r="B32" s="97">
        <v>27</v>
      </c>
      <c r="C32" s="226" t="str">
        <f>IF(เวลาเรียน1!B32="","",เวลาเรียน1!B32)</f>
        <v>16775</v>
      </c>
      <c r="D32" s="240" t="str">
        <f>IF(เวลาเรียน1!C32="","",เวลาเรียน1!C32)</f>
        <v>พิชญ์</v>
      </c>
      <c r="E32" s="241" t="str">
        <f>IF(เวลาเรียน1!D32="","",เวลาเรียน1!D32)</f>
        <v>เพชรานนท์</v>
      </c>
      <c r="F32" s="148"/>
      <c r="G32" s="42"/>
      <c r="H32" s="296"/>
      <c r="I32" s="297"/>
      <c r="J32" s="245" t="str">
        <f t="shared" si="0"/>
        <v/>
      </c>
      <c r="K32" s="295"/>
      <c r="L32" s="42"/>
      <c r="M32" s="296"/>
      <c r="N32" s="297"/>
      <c r="O32" s="245" t="str">
        <f t="shared" si="1"/>
        <v/>
      </c>
      <c r="P32" s="295"/>
      <c r="Q32" s="245" t="str">
        <f t="shared" si="2"/>
        <v/>
      </c>
      <c r="R32" s="97" t="str">
        <f t="shared" si="3"/>
        <v xml:space="preserve"> </v>
      </c>
      <c r="S32" s="96" t="str">
        <f t="shared" si="4"/>
        <v xml:space="preserve"> </v>
      </c>
      <c r="U32" s="247" t="str">
        <f t="shared" si="5"/>
        <v/>
      </c>
      <c r="V32" s="248" t="str">
        <f t="shared" si="6"/>
        <v/>
      </c>
      <c r="W32" s="249" t="str">
        <f t="shared" si="7"/>
        <v/>
      </c>
      <c r="X32" s="247" t="str">
        <f t="shared" si="8"/>
        <v/>
      </c>
      <c r="Y32" s="248" t="str">
        <f t="shared" si="9"/>
        <v/>
      </c>
      <c r="Z32" s="250" t="str">
        <f t="shared" si="10"/>
        <v/>
      </c>
      <c r="AA32" s="251" t="str">
        <f t="shared" si="11"/>
        <v/>
      </c>
      <c r="AB32" s="248" t="str">
        <f t="shared" si="12"/>
        <v/>
      </c>
      <c r="AC32" s="250" t="str">
        <f t="shared" si="13"/>
        <v/>
      </c>
    </row>
    <row r="33" spans="1:29" s="15" customFormat="1" ht="15" customHeight="1" x14ac:dyDescent="0.5">
      <c r="A33" s="147"/>
      <c r="B33" s="97">
        <v>28</v>
      </c>
      <c r="C33" s="226" t="str">
        <f>IF(เวลาเรียน1!B33="","",เวลาเรียน1!B33)</f>
        <v>16788</v>
      </c>
      <c r="D33" s="240" t="str">
        <f>IF(เวลาเรียน1!C33="","",เวลาเรียน1!C33)</f>
        <v>ปัณณทัศน์</v>
      </c>
      <c r="E33" s="241" t="str">
        <f>IF(เวลาเรียน1!D33="","",เวลาเรียน1!D33)</f>
        <v>อ้อยเฮิง</v>
      </c>
      <c r="F33" s="148"/>
      <c r="G33" s="42"/>
      <c r="H33" s="296"/>
      <c r="I33" s="297"/>
      <c r="J33" s="245" t="str">
        <f t="shared" si="0"/>
        <v/>
      </c>
      <c r="K33" s="295"/>
      <c r="L33" s="42"/>
      <c r="M33" s="296"/>
      <c r="N33" s="297"/>
      <c r="O33" s="245" t="str">
        <f t="shared" si="1"/>
        <v/>
      </c>
      <c r="P33" s="295"/>
      <c r="Q33" s="245" t="str">
        <f t="shared" si="2"/>
        <v/>
      </c>
      <c r="R33" s="97" t="str">
        <f t="shared" si="3"/>
        <v xml:space="preserve"> </v>
      </c>
      <c r="S33" s="96" t="str">
        <f t="shared" si="4"/>
        <v xml:space="preserve"> </v>
      </c>
      <c r="U33" s="247" t="str">
        <f t="shared" si="5"/>
        <v/>
      </c>
      <c r="V33" s="248" t="str">
        <f t="shared" si="6"/>
        <v/>
      </c>
      <c r="W33" s="249" t="str">
        <f t="shared" si="7"/>
        <v/>
      </c>
      <c r="X33" s="247" t="str">
        <f t="shared" si="8"/>
        <v/>
      </c>
      <c r="Y33" s="248" t="str">
        <f t="shared" si="9"/>
        <v/>
      </c>
      <c r="Z33" s="250" t="str">
        <f t="shared" si="10"/>
        <v/>
      </c>
      <c r="AA33" s="251" t="str">
        <f t="shared" si="11"/>
        <v/>
      </c>
      <c r="AB33" s="248" t="str">
        <f t="shared" si="12"/>
        <v/>
      </c>
      <c r="AC33" s="250" t="str">
        <f t="shared" si="13"/>
        <v/>
      </c>
    </row>
    <row r="34" spans="1:29" s="15" customFormat="1" ht="15" customHeight="1" x14ac:dyDescent="0.5">
      <c r="A34" s="147"/>
      <c r="B34" s="97">
        <v>29</v>
      </c>
      <c r="C34" s="226" t="str">
        <f>IF(เวลาเรียน1!B34="","",เวลาเรียน1!B34)</f>
        <v>16790</v>
      </c>
      <c r="D34" s="240" t="str">
        <f>IF(เวลาเรียน1!C34="","",เวลาเรียน1!C34)</f>
        <v>ภูเบศ</v>
      </c>
      <c r="E34" s="241" t="str">
        <f>IF(เวลาเรียน1!D34="","",เวลาเรียน1!D34)</f>
        <v>อุดมสุขศรี</v>
      </c>
      <c r="F34" s="148"/>
      <c r="G34" s="42"/>
      <c r="H34" s="296"/>
      <c r="I34" s="297"/>
      <c r="J34" s="245" t="str">
        <f t="shared" si="0"/>
        <v/>
      </c>
      <c r="K34" s="295"/>
      <c r="L34" s="42"/>
      <c r="M34" s="296"/>
      <c r="N34" s="297"/>
      <c r="O34" s="245" t="str">
        <f t="shared" si="1"/>
        <v/>
      </c>
      <c r="P34" s="295"/>
      <c r="Q34" s="245" t="str">
        <f t="shared" si="2"/>
        <v/>
      </c>
      <c r="R34" s="97" t="str">
        <f t="shared" si="3"/>
        <v xml:space="preserve"> </v>
      </c>
      <c r="S34" s="96" t="str">
        <f t="shared" si="4"/>
        <v xml:space="preserve"> </v>
      </c>
      <c r="U34" s="247" t="str">
        <f t="shared" si="5"/>
        <v/>
      </c>
      <c r="V34" s="248" t="str">
        <f t="shared" si="6"/>
        <v/>
      </c>
      <c r="W34" s="249" t="str">
        <f t="shared" si="7"/>
        <v/>
      </c>
      <c r="X34" s="247" t="str">
        <f t="shared" si="8"/>
        <v/>
      </c>
      <c r="Y34" s="248" t="str">
        <f t="shared" si="9"/>
        <v/>
      </c>
      <c r="Z34" s="250" t="str">
        <f t="shared" si="10"/>
        <v/>
      </c>
      <c r="AA34" s="251" t="str">
        <f t="shared" si="11"/>
        <v/>
      </c>
      <c r="AB34" s="248" t="str">
        <f t="shared" si="12"/>
        <v/>
      </c>
      <c r="AC34" s="250" t="str">
        <f t="shared" si="13"/>
        <v/>
      </c>
    </row>
    <row r="35" spans="1:29" s="15" customFormat="1" ht="15" customHeight="1" x14ac:dyDescent="0.5">
      <c r="A35" s="147"/>
      <c r="B35" s="98">
        <v>30</v>
      </c>
      <c r="C35" s="226" t="str">
        <f>IF(เวลาเรียน1!B35="","",เวลาเรียน1!B35)</f>
        <v>16791</v>
      </c>
      <c r="D35" s="240" t="str">
        <f>IF(เวลาเรียน1!C35="","",เวลาเรียน1!C35)</f>
        <v>สุรภพ</v>
      </c>
      <c r="E35" s="241" t="str">
        <f>IF(เวลาเรียน1!D35="","",เวลาเรียน1!D35)</f>
        <v>เอี่ยมเงิน</v>
      </c>
      <c r="F35" s="148"/>
      <c r="G35" s="42"/>
      <c r="H35" s="296"/>
      <c r="I35" s="297"/>
      <c r="J35" s="245" t="str">
        <f t="shared" si="0"/>
        <v/>
      </c>
      <c r="K35" s="295"/>
      <c r="L35" s="42"/>
      <c r="M35" s="296"/>
      <c r="N35" s="297"/>
      <c r="O35" s="245" t="str">
        <f t="shared" si="1"/>
        <v/>
      </c>
      <c r="P35" s="295"/>
      <c r="Q35" s="245" t="str">
        <f t="shared" si="2"/>
        <v/>
      </c>
      <c r="R35" s="97" t="str">
        <f t="shared" si="3"/>
        <v xml:space="preserve"> </v>
      </c>
      <c r="S35" s="96" t="str">
        <f t="shared" si="4"/>
        <v xml:space="preserve"> </v>
      </c>
      <c r="U35" s="247" t="str">
        <f t="shared" si="5"/>
        <v/>
      </c>
      <c r="V35" s="248" t="str">
        <f t="shared" si="6"/>
        <v/>
      </c>
      <c r="W35" s="249" t="str">
        <f t="shared" si="7"/>
        <v/>
      </c>
      <c r="X35" s="247" t="str">
        <f t="shared" si="8"/>
        <v/>
      </c>
      <c r="Y35" s="248" t="str">
        <f t="shared" si="9"/>
        <v/>
      </c>
      <c r="Z35" s="250" t="str">
        <f t="shared" si="10"/>
        <v/>
      </c>
      <c r="AA35" s="251" t="str">
        <f t="shared" si="11"/>
        <v/>
      </c>
      <c r="AB35" s="248" t="str">
        <f t="shared" si="12"/>
        <v/>
      </c>
      <c r="AC35" s="250" t="str">
        <f t="shared" si="13"/>
        <v/>
      </c>
    </row>
    <row r="36" spans="1:29" s="15" customFormat="1" ht="15" customHeight="1" x14ac:dyDescent="0.5">
      <c r="A36" s="147"/>
      <c r="B36" s="97">
        <v>31</v>
      </c>
      <c r="C36" s="226" t="str">
        <f>IF(เวลาเรียน1!B36="","",เวลาเรียน1!B36)</f>
        <v>16794</v>
      </c>
      <c r="D36" s="240" t="str">
        <f>IF(เวลาเรียน1!C36="","",เวลาเรียน1!C36)</f>
        <v>ยศวัต</v>
      </c>
      <c r="E36" s="241" t="str">
        <f>IF(เวลาเรียน1!D36="","",เวลาเรียน1!D36)</f>
        <v>อริยกุลไชยศิลป์</v>
      </c>
      <c r="F36" s="148"/>
      <c r="G36" s="42"/>
      <c r="H36" s="296"/>
      <c r="I36" s="297"/>
      <c r="J36" s="245" t="str">
        <f t="shared" si="0"/>
        <v/>
      </c>
      <c r="K36" s="295"/>
      <c r="L36" s="42"/>
      <c r="M36" s="296"/>
      <c r="N36" s="297"/>
      <c r="O36" s="245" t="str">
        <f t="shared" si="1"/>
        <v/>
      </c>
      <c r="P36" s="295"/>
      <c r="Q36" s="245" t="str">
        <f t="shared" si="2"/>
        <v/>
      </c>
      <c r="R36" s="97" t="str">
        <f t="shared" si="3"/>
        <v xml:space="preserve"> </v>
      </c>
      <c r="S36" s="96" t="str">
        <f t="shared" si="4"/>
        <v xml:space="preserve"> </v>
      </c>
      <c r="U36" s="247" t="str">
        <f t="shared" si="5"/>
        <v/>
      </c>
      <c r="V36" s="248" t="str">
        <f t="shared" si="6"/>
        <v/>
      </c>
      <c r="W36" s="249" t="str">
        <f t="shared" si="7"/>
        <v/>
      </c>
      <c r="X36" s="247" t="str">
        <f t="shared" si="8"/>
        <v/>
      </c>
      <c r="Y36" s="248" t="str">
        <f t="shared" si="9"/>
        <v/>
      </c>
      <c r="Z36" s="250" t="str">
        <f t="shared" si="10"/>
        <v/>
      </c>
      <c r="AA36" s="251" t="str">
        <f t="shared" si="11"/>
        <v/>
      </c>
      <c r="AB36" s="248" t="str">
        <f t="shared" si="12"/>
        <v/>
      </c>
      <c r="AC36" s="250" t="str">
        <f t="shared" si="13"/>
        <v/>
      </c>
    </row>
    <row r="37" spans="1:29" s="15" customFormat="1" ht="15" customHeight="1" x14ac:dyDescent="0.5">
      <c r="A37" s="147"/>
      <c r="B37" s="97">
        <v>32</v>
      </c>
      <c r="C37" s="226" t="str">
        <f>IF(เวลาเรียน1!B37="","",เวลาเรียน1!B37)</f>
        <v>16795</v>
      </c>
      <c r="D37" s="240" t="str">
        <f>IF(เวลาเรียน1!C37="","",เวลาเรียน1!C37)</f>
        <v>วัชรพันธ์</v>
      </c>
      <c r="E37" s="241" t="str">
        <f>IF(เวลาเรียน1!D37="","",เวลาเรียน1!D37)</f>
        <v>ชาครัตพงศ์</v>
      </c>
      <c r="F37" s="148"/>
      <c r="G37" s="42"/>
      <c r="H37" s="296"/>
      <c r="I37" s="297"/>
      <c r="J37" s="245" t="str">
        <f t="shared" si="0"/>
        <v/>
      </c>
      <c r="K37" s="295"/>
      <c r="L37" s="42"/>
      <c r="M37" s="296"/>
      <c r="N37" s="297"/>
      <c r="O37" s="245" t="str">
        <f t="shared" si="1"/>
        <v/>
      </c>
      <c r="P37" s="295"/>
      <c r="Q37" s="245" t="str">
        <f t="shared" si="2"/>
        <v/>
      </c>
      <c r="R37" s="97" t="str">
        <f t="shared" si="3"/>
        <v xml:space="preserve"> </v>
      </c>
      <c r="S37" s="96" t="str">
        <f t="shared" si="4"/>
        <v xml:space="preserve"> </v>
      </c>
      <c r="U37" s="247" t="str">
        <f t="shared" si="5"/>
        <v/>
      </c>
      <c r="V37" s="248" t="str">
        <f t="shared" si="6"/>
        <v/>
      </c>
      <c r="W37" s="249" t="str">
        <f t="shared" si="7"/>
        <v/>
      </c>
      <c r="X37" s="247" t="str">
        <f t="shared" si="8"/>
        <v/>
      </c>
      <c r="Y37" s="248" t="str">
        <f t="shared" si="9"/>
        <v/>
      </c>
      <c r="Z37" s="250" t="str">
        <f t="shared" si="10"/>
        <v/>
      </c>
      <c r="AA37" s="251" t="str">
        <f t="shared" si="11"/>
        <v/>
      </c>
      <c r="AB37" s="248" t="str">
        <f t="shared" si="12"/>
        <v/>
      </c>
      <c r="AC37" s="250" t="str">
        <f t="shared" si="13"/>
        <v/>
      </c>
    </row>
    <row r="38" spans="1:29" s="15" customFormat="1" ht="15" customHeight="1" x14ac:dyDescent="0.5">
      <c r="A38" s="147"/>
      <c r="B38" s="97">
        <v>33</v>
      </c>
      <c r="C38" s="226" t="str">
        <f>IF(เวลาเรียน1!B38="","",เวลาเรียน1!B38)</f>
        <v>16804</v>
      </c>
      <c r="D38" s="240" t="str">
        <f>IF(เวลาเรียน1!C38="","",เวลาเรียน1!C38)</f>
        <v>ธีรบูลย์</v>
      </c>
      <c r="E38" s="241" t="str">
        <f>IF(เวลาเรียน1!D38="","",เวลาเรียน1!D38)</f>
        <v>จิระไตรลักษณ์</v>
      </c>
      <c r="F38" s="148"/>
      <c r="G38" s="42"/>
      <c r="H38" s="296"/>
      <c r="I38" s="297"/>
      <c r="J38" s="245" t="str">
        <f t="shared" si="0"/>
        <v/>
      </c>
      <c r="K38" s="295"/>
      <c r="L38" s="42"/>
      <c r="M38" s="296"/>
      <c r="N38" s="297"/>
      <c r="O38" s="245" t="str">
        <f t="shared" si="1"/>
        <v/>
      </c>
      <c r="P38" s="295"/>
      <c r="Q38" s="245" t="str">
        <f t="shared" si="2"/>
        <v/>
      </c>
      <c r="R38" s="97" t="str">
        <f t="shared" si="3"/>
        <v xml:space="preserve"> </v>
      </c>
      <c r="S38" s="96" t="str">
        <f t="shared" si="4"/>
        <v xml:space="preserve"> </v>
      </c>
      <c r="U38" s="247" t="str">
        <f t="shared" si="5"/>
        <v/>
      </c>
      <c r="V38" s="248" t="str">
        <f t="shared" si="6"/>
        <v/>
      </c>
      <c r="W38" s="249" t="str">
        <f t="shared" si="7"/>
        <v/>
      </c>
      <c r="X38" s="247" t="str">
        <f t="shared" si="8"/>
        <v/>
      </c>
      <c r="Y38" s="248" t="str">
        <f t="shared" si="9"/>
        <v/>
      </c>
      <c r="Z38" s="250" t="str">
        <f t="shared" si="10"/>
        <v/>
      </c>
      <c r="AA38" s="251" t="str">
        <f t="shared" si="11"/>
        <v/>
      </c>
      <c r="AB38" s="248" t="str">
        <f t="shared" si="12"/>
        <v/>
      </c>
      <c r="AC38" s="250" t="str">
        <f t="shared" si="13"/>
        <v/>
      </c>
    </row>
    <row r="39" spans="1:29" s="15" customFormat="1" ht="15" customHeight="1" x14ac:dyDescent="0.5">
      <c r="A39" s="147"/>
      <c r="B39" s="97">
        <v>34</v>
      </c>
      <c r="C39" s="226" t="str">
        <f>IF(เวลาเรียน1!B39="","",เวลาเรียน1!B39)</f>
        <v>16811</v>
      </c>
      <c r="D39" s="240" t="str">
        <f>IF(เวลาเรียน1!C39="","",เวลาเรียน1!C39)</f>
        <v>ติณณภพ</v>
      </c>
      <c r="E39" s="241" t="str">
        <f>IF(เวลาเรียน1!D39="","",เวลาเรียน1!D39)</f>
        <v>สุวรรณคำ</v>
      </c>
      <c r="F39" s="148"/>
      <c r="G39" s="42"/>
      <c r="H39" s="296"/>
      <c r="I39" s="297"/>
      <c r="J39" s="245" t="str">
        <f t="shared" si="0"/>
        <v/>
      </c>
      <c r="K39" s="295"/>
      <c r="L39" s="42"/>
      <c r="M39" s="296"/>
      <c r="N39" s="297"/>
      <c r="O39" s="245" t="str">
        <f t="shared" si="1"/>
        <v/>
      </c>
      <c r="P39" s="295"/>
      <c r="Q39" s="245" t="str">
        <f t="shared" si="2"/>
        <v/>
      </c>
      <c r="R39" s="97" t="str">
        <f t="shared" si="3"/>
        <v xml:space="preserve"> </v>
      </c>
      <c r="S39" s="96" t="str">
        <f t="shared" si="4"/>
        <v xml:space="preserve"> </v>
      </c>
      <c r="U39" s="247" t="str">
        <f t="shared" si="5"/>
        <v/>
      </c>
      <c r="V39" s="248" t="str">
        <f t="shared" si="6"/>
        <v/>
      </c>
      <c r="W39" s="249" t="str">
        <f t="shared" si="7"/>
        <v/>
      </c>
      <c r="X39" s="247" t="str">
        <f t="shared" si="8"/>
        <v/>
      </c>
      <c r="Y39" s="248" t="str">
        <f t="shared" si="9"/>
        <v/>
      </c>
      <c r="Z39" s="250" t="str">
        <f t="shared" si="10"/>
        <v/>
      </c>
      <c r="AA39" s="251" t="str">
        <f t="shared" si="11"/>
        <v/>
      </c>
      <c r="AB39" s="248" t="str">
        <f t="shared" si="12"/>
        <v/>
      </c>
      <c r="AC39" s="250" t="str">
        <f t="shared" si="13"/>
        <v/>
      </c>
    </row>
    <row r="40" spans="1:29" s="15" customFormat="1" ht="15" customHeight="1" x14ac:dyDescent="0.5">
      <c r="A40" s="147"/>
      <c r="B40" s="97">
        <v>35</v>
      </c>
      <c r="C40" s="226" t="str">
        <f>IF(เวลาเรียน1!B40="","",เวลาเรียน1!B40)</f>
        <v>16816</v>
      </c>
      <c r="D40" s="240" t="str">
        <f>IF(เวลาเรียน1!C40="","",เวลาเรียน1!C40)</f>
        <v>ศุภากร</v>
      </c>
      <c r="E40" s="241" t="str">
        <f>IF(เวลาเรียน1!D40="","",เวลาเรียน1!D40)</f>
        <v>เงินถาวรวัฒนา</v>
      </c>
      <c r="F40" s="148"/>
      <c r="G40" s="42"/>
      <c r="H40" s="296"/>
      <c r="I40" s="297"/>
      <c r="J40" s="245" t="str">
        <f t="shared" si="0"/>
        <v/>
      </c>
      <c r="K40" s="295"/>
      <c r="L40" s="42"/>
      <c r="M40" s="296"/>
      <c r="N40" s="297"/>
      <c r="O40" s="245" t="str">
        <f t="shared" si="1"/>
        <v/>
      </c>
      <c r="P40" s="295"/>
      <c r="Q40" s="245" t="str">
        <f t="shared" si="2"/>
        <v/>
      </c>
      <c r="R40" s="97" t="str">
        <f t="shared" si="3"/>
        <v xml:space="preserve"> </v>
      </c>
      <c r="S40" s="96" t="str">
        <f t="shared" si="4"/>
        <v xml:space="preserve"> </v>
      </c>
      <c r="U40" s="247" t="str">
        <f t="shared" si="5"/>
        <v/>
      </c>
      <c r="V40" s="248" t="str">
        <f t="shared" si="6"/>
        <v/>
      </c>
      <c r="W40" s="249" t="str">
        <f t="shared" si="7"/>
        <v/>
      </c>
      <c r="X40" s="247" t="str">
        <f t="shared" si="8"/>
        <v/>
      </c>
      <c r="Y40" s="248" t="str">
        <f t="shared" si="9"/>
        <v/>
      </c>
      <c r="Z40" s="250" t="str">
        <f t="shared" si="10"/>
        <v/>
      </c>
      <c r="AA40" s="251" t="str">
        <f t="shared" si="11"/>
        <v/>
      </c>
      <c r="AB40" s="248" t="str">
        <f t="shared" si="12"/>
        <v/>
      </c>
      <c r="AC40" s="250" t="str">
        <f t="shared" si="13"/>
        <v/>
      </c>
    </row>
    <row r="41" spans="1:29" s="15" customFormat="1" ht="15" customHeight="1" x14ac:dyDescent="0.5">
      <c r="A41" s="147"/>
      <c r="B41" s="97">
        <v>36</v>
      </c>
      <c r="C41" s="226" t="str">
        <f>IF(เวลาเรียน1!B41="","",เวลาเรียน1!B41)</f>
        <v>16817</v>
      </c>
      <c r="D41" s="240" t="str">
        <f>IF(เวลาเรียน1!C41="","",เวลาเรียน1!C41)</f>
        <v>ณฐกร</v>
      </c>
      <c r="E41" s="241" t="str">
        <f>IF(เวลาเรียน1!D41="","",เวลาเรียน1!D41)</f>
        <v>บุญประคอง</v>
      </c>
      <c r="F41" s="148"/>
      <c r="G41" s="42"/>
      <c r="H41" s="296"/>
      <c r="I41" s="297"/>
      <c r="J41" s="245" t="str">
        <f t="shared" si="0"/>
        <v/>
      </c>
      <c r="K41" s="295"/>
      <c r="L41" s="42"/>
      <c r="M41" s="296"/>
      <c r="N41" s="297"/>
      <c r="O41" s="245" t="str">
        <f t="shared" si="1"/>
        <v/>
      </c>
      <c r="P41" s="295"/>
      <c r="Q41" s="245" t="str">
        <f t="shared" si="2"/>
        <v/>
      </c>
      <c r="R41" s="97" t="str">
        <f t="shared" si="3"/>
        <v xml:space="preserve"> </v>
      </c>
      <c r="S41" s="96" t="str">
        <f t="shared" si="4"/>
        <v xml:space="preserve"> </v>
      </c>
      <c r="U41" s="247" t="str">
        <f t="shared" si="5"/>
        <v/>
      </c>
      <c r="V41" s="248" t="str">
        <f t="shared" si="6"/>
        <v/>
      </c>
      <c r="W41" s="249" t="str">
        <f t="shared" si="7"/>
        <v/>
      </c>
      <c r="X41" s="247" t="str">
        <f t="shared" si="8"/>
        <v/>
      </c>
      <c r="Y41" s="248" t="str">
        <f t="shared" si="9"/>
        <v/>
      </c>
      <c r="Z41" s="250" t="str">
        <f t="shared" si="10"/>
        <v/>
      </c>
      <c r="AA41" s="251" t="str">
        <f t="shared" si="11"/>
        <v/>
      </c>
      <c r="AB41" s="248" t="str">
        <f t="shared" si="12"/>
        <v/>
      </c>
      <c r="AC41" s="250" t="str">
        <f t="shared" si="13"/>
        <v/>
      </c>
    </row>
    <row r="42" spans="1:29" s="15" customFormat="1" ht="15" customHeight="1" x14ac:dyDescent="0.5">
      <c r="A42" s="147"/>
      <c r="B42" s="97">
        <v>37</v>
      </c>
      <c r="C42" s="226" t="str">
        <f>IF(เวลาเรียน1!B42="","",เวลาเรียน1!B42)</f>
        <v>16826</v>
      </c>
      <c r="D42" s="240" t="str">
        <f>IF(เวลาเรียน1!C42="","",เวลาเรียน1!C42)</f>
        <v>พีระพงษ์</v>
      </c>
      <c r="E42" s="241" t="str">
        <f>IF(เวลาเรียน1!D42="","",เวลาเรียน1!D42)</f>
        <v>ศรีสูงเนิน</v>
      </c>
      <c r="F42" s="148"/>
      <c r="G42" s="42"/>
      <c r="H42" s="296"/>
      <c r="I42" s="297"/>
      <c r="J42" s="245" t="str">
        <f t="shared" si="0"/>
        <v/>
      </c>
      <c r="K42" s="295"/>
      <c r="L42" s="42"/>
      <c r="M42" s="296"/>
      <c r="N42" s="297"/>
      <c r="O42" s="245" t="str">
        <f t="shared" si="1"/>
        <v/>
      </c>
      <c r="P42" s="295"/>
      <c r="Q42" s="245" t="str">
        <f t="shared" si="2"/>
        <v/>
      </c>
      <c r="R42" s="97" t="str">
        <f t="shared" si="3"/>
        <v xml:space="preserve"> </v>
      </c>
      <c r="S42" s="96" t="str">
        <f t="shared" si="4"/>
        <v xml:space="preserve"> </v>
      </c>
      <c r="U42" s="247" t="str">
        <f t="shared" si="5"/>
        <v/>
      </c>
      <c r="V42" s="248" t="str">
        <f t="shared" si="6"/>
        <v/>
      </c>
      <c r="W42" s="249" t="str">
        <f t="shared" si="7"/>
        <v/>
      </c>
      <c r="X42" s="247" t="str">
        <f t="shared" si="8"/>
        <v/>
      </c>
      <c r="Y42" s="248" t="str">
        <f t="shared" si="9"/>
        <v/>
      </c>
      <c r="Z42" s="250" t="str">
        <f t="shared" si="10"/>
        <v/>
      </c>
      <c r="AA42" s="251" t="str">
        <f t="shared" si="11"/>
        <v/>
      </c>
      <c r="AB42" s="248" t="str">
        <f t="shared" si="12"/>
        <v/>
      </c>
      <c r="AC42" s="250" t="str">
        <f t="shared" si="13"/>
        <v/>
      </c>
    </row>
    <row r="43" spans="1:29" s="15" customFormat="1" ht="15" customHeight="1" x14ac:dyDescent="0.5">
      <c r="A43" s="147"/>
      <c r="B43" s="97">
        <v>38</v>
      </c>
      <c r="C43" s="226" t="str">
        <f>IF(เวลาเรียน1!B43="","",เวลาเรียน1!B43)</f>
        <v>16830</v>
      </c>
      <c r="D43" s="240" t="str">
        <f>IF(เวลาเรียน1!C43="","",เวลาเรียน1!C43)</f>
        <v>ยุทธโยธิน</v>
      </c>
      <c r="E43" s="241" t="str">
        <f>IF(เวลาเรียน1!D43="","",เวลาเรียน1!D43)</f>
        <v>หิรัญวัฒนสุข</v>
      </c>
      <c r="F43" s="148"/>
      <c r="G43" s="42"/>
      <c r="H43" s="296"/>
      <c r="I43" s="297"/>
      <c r="J43" s="245" t="str">
        <f t="shared" si="0"/>
        <v/>
      </c>
      <c r="K43" s="295"/>
      <c r="L43" s="42"/>
      <c r="M43" s="296"/>
      <c r="N43" s="297"/>
      <c r="O43" s="245" t="str">
        <f t="shared" si="1"/>
        <v/>
      </c>
      <c r="P43" s="295"/>
      <c r="Q43" s="245" t="str">
        <f t="shared" si="2"/>
        <v/>
      </c>
      <c r="R43" s="97" t="str">
        <f t="shared" si="3"/>
        <v xml:space="preserve"> </v>
      </c>
      <c r="S43" s="96" t="str">
        <f t="shared" si="4"/>
        <v xml:space="preserve"> </v>
      </c>
      <c r="U43" s="247" t="str">
        <f t="shared" si="5"/>
        <v/>
      </c>
      <c r="V43" s="248" t="str">
        <f t="shared" si="6"/>
        <v/>
      </c>
      <c r="W43" s="249" t="str">
        <f t="shared" si="7"/>
        <v/>
      </c>
      <c r="X43" s="247" t="str">
        <f t="shared" si="8"/>
        <v/>
      </c>
      <c r="Y43" s="248" t="str">
        <f t="shared" si="9"/>
        <v/>
      </c>
      <c r="Z43" s="250" t="str">
        <f t="shared" si="10"/>
        <v/>
      </c>
      <c r="AA43" s="251" t="str">
        <f t="shared" si="11"/>
        <v/>
      </c>
      <c r="AB43" s="248" t="str">
        <f t="shared" si="12"/>
        <v/>
      </c>
      <c r="AC43" s="250" t="str">
        <f t="shared" si="13"/>
        <v/>
      </c>
    </row>
    <row r="44" spans="1:29" s="15" customFormat="1" ht="15" customHeight="1" x14ac:dyDescent="0.5">
      <c r="A44" s="147"/>
      <c r="B44" s="97">
        <v>39</v>
      </c>
      <c r="C44" s="226" t="str">
        <f>IF(เวลาเรียน1!B44="","",เวลาเรียน1!B44)</f>
        <v>16832</v>
      </c>
      <c r="D44" s="240" t="str">
        <f>IF(เวลาเรียน1!C44="","",เวลาเรียน1!C44)</f>
        <v>ชิษณุพงศ์</v>
      </c>
      <c r="E44" s="241" t="str">
        <f>IF(เวลาเรียน1!D44="","",เวลาเรียน1!D44)</f>
        <v>ตันชวลิต</v>
      </c>
      <c r="F44" s="148"/>
      <c r="G44" s="42"/>
      <c r="H44" s="296"/>
      <c r="I44" s="297"/>
      <c r="J44" s="245" t="str">
        <f t="shared" si="0"/>
        <v/>
      </c>
      <c r="K44" s="295"/>
      <c r="L44" s="42"/>
      <c r="M44" s="296"/>
      <c r="N44" s="297"/>
      <c r="O44" s="245" t="str">
        <f t="shared" si="1"/>
        <v/>
      </c>
      <c r="P44" s="295"/>
      <c r="Q44" s="245" t="str">
        <f t="shared" si="2"/>
        <v/>
      </c>
      <c r="R44" s="97" t="str">
        <f t="shared" si="3"/>
        <v xml:space="preserve"> </v>
      </c>
      <c r="S44" s="96" t="str">
        <f t="shared" si="4"/>
        <v xml:space="preserve"> </v>
      </c>
      <c r="U44" s="247" t="str">
        <f t="shared" si="5"/>
        <v/>
      </c>
      <c r="V44" s="248" t="str">
        <f t="shared" si="6"/>
        <v/>
      </c>
      <c r="W44" s="249" t="str">
        <f t="shared" si="7"/>
        <v/>
      </c>
      <c r="X44" s="247" t="str">
        <f t="shared" si="8"/>
        <v/>
      </c>
      <c r="Y44" s="248" t="str">
        <f t="shared" si="9"/>
        <v/>
      </c>
      <c r="Z44" s="250" t="str">
        <f t="shared" si="10"/>
        <v/>
      </c>
      <c r="AA44" s="251" t="str">
        <f t="shared" si="11"/>
        <v/>
      </c>
      <c r="AB44" s="248" t="str">
        <f t="shared" si="12"/>
        <v/>
      </c>
      <c r="AC44" s="250" t="str">
        <f t="shared" si="13"/>
        <v/>
      </c>
    </row>
    <row r="45" spans="1:29" s="15" customFormat="1" ht="15" customHeight="1" x14ac:dyDescent="0.5">
      <c r="A45" s="147"/>
      <c r="B45" s="97">
        <v>40</v>
      </c>
      <c r="C45" s="226" t="str">
        <f>IF(เวลาเรียน1!B45="","",เวลาเรียน1!B45)</f>
        <v>16834</v>
      </c>
      <c r="D45" s="240" t="str">
        <f>IF(เวลาเรียน1!C45="","",เวลาเรียน1!C45)</f>
        <v>ภวินท์</v>
      </c>
      <c r="E45" s="241" t="str">
        <f>IF(เวลาเรียน1!D45="","",เวลาเรียน1!D45)</f>
        <v>ปิดตานัง</v>
      </c>
      <c r="F45" s="148"/>
      <c r="G45" s="42"/>
      <c r="H45" s="296"/>
      <c r="I45" s="297"/>
      <c r="J45" s="245" t="str">
        <f t="shared" si="0"/>
        <v/>
      </c>
      <c r="K45" s="295"/>
      <c r="L45" s="42"/>
      <c r="M45" s="296"/>
      <c r="N45" s="297"/>
      <c r="O45" s="245" t="str">
        <f t="shared" si="1"/>
        <v/>
      </c>
      <c r="P45" s="295"/>
      <c r="Q45" s="245" t="str">
        <f t="shared" si="2"/>
        <v/>
      </c>
      <c r="R45" s="97" t="str">
        <f t="shared" si="3"/>
        <v xml:space="preserve"> </v>
      </c>
      <c r="S45" s="96" t="str">
        <f t="shared" si="4"/>
        <v xml:space="preserve"> </v>
      </c>
      <c r="U45" s="247" t="str">
        <f t="shared" si="5"/>
        <v/>
      </c>
      <c r="V45" s="248" t="str">
        <f t="shared" si="6"/>
        <v/>
      </c>
      <c r="W45" s="249" t="str">
        <f t="shared" si="7"/>
        <v/>
      </c>
      <c r="X45" s="247" t="str">
        <f t="shared" si="8"/>
        <v/>
      </c>
      <c r="Y45" s="248" t="str">
        <f t="shared" si="9"/>
        <v/>
      </c>
      <c r="Z45" s="250" t="str">
        <f t="shared" si="10"/>
        <v/>
      </c>
      <c r="AA45" s="251" t="str">
        <f t="shared" si="11"/>
        <v/>
      </c>
      <c r="AB45" s="248" t="str">
        <f t="shared" si="12"/>
        <v/>
      </c>
      <c r="AC45" s="250" t="str">
        <f t="shared" si="13"/>
        <v/>
      </c>
    </row>
    <row r="46" spans="1:29" s="15" customFormat="1" ht="15" customHeight="1" x14ac:dyDescent="0.5">
      <c r="A46" s="147"/>
      <c r="B46" s="97">
        <v>41</v>
      </c>
      <c r="C46" s="226">
        <f>IF(เวลาเรียน1!B46="","",เวลาเรียน1!B46)</f>
        <v>16851</v>
      </c>
      <c r="D46" s="240" t="str">
        <f>IF(เวลาเรียน1!C46="","",เวลาเรียน1!C46)</f>
        <v>ธนกฤต</v>
      </c>
      <c r="E46" s="241" t="str">
        <f>IF(เวลาเรียน1!D46="","",เวลาเรียน1!D46)</f>
        <v>ดอกไม้</v>
      </c>
      <c r="F46" s="148"/>
      <c r="G46" s="42"/>
      <c r="H46" s="296"/>
      <c r="I46" s="297"/>
      <c r="J46" s="245" t="str">
        <f t="shared" si="0"/>
        <v/>
      </c>
      <c r="K46" s="295"/>
      <c r="L46" s="42"/>
      <c r="M46" s="296"/>
      <c r="N46" s="297"/>
      <c r="O46" s="245" t="str">
        <f t="shared" si="1"/>
        <v/>
      </c>
      <c r="P46" s="295"/>
      <c r="Q46" s="245" t="str">
        <f t="shared" si="2"/>
        <v/>
      </c>
      <c r="R46" s="97" t="str">
        <f t="shared" si="3"/>
        <v xml:space="preserve"> </v>
      </c>
      <c r="S46" s="96" t="str">
        <f t="shared" si="4"/>
        <v xml:space="preserve"> </v>
      </c>
      <c r="U46" s="247" t="str">
        <f t="shared" si="5"/>
        <v/>
      </c>
      <c r="V46" s="248" t="str">
        <f t="shared" si="6"/>
        <v/>
      </c>
      <c r="W46" s="249" t="str">
        <f t="shared" si="7"/>
        <v/>
      </c>
      <c r="X46" s="247" t="str">
        <f t="shared" si="8"/>
        <v/>
      </c>
      <c r="Y46" s="248" t="str">
        <f t="shared" si="9"/>
        <v/>
      </c>
      <c r="Z46" s="250" t="str">
        <f t="shared" si="10"/>
        <v/>
      </c>
      <c r="AA46" s="251" t="str">
        <f t="shared" si="11"/>
        <v/>
      </c>
      <c r="AB46" s="248" t="str">
        <f t="shared" si="12"/>
        <v/>
      </c>
      <c r="AC46" s="250" t="str">
        <f t="shared" si="13"/>
        <v/>
      </c>
    </row>
    <row r="47" spans="1:29" s="15" customFormat="1" ht="15" customHeight="1" x14ac:dyDescent="0.5">
      <c r="A47" s="147"/>
      <c r="B47" s="97">
        <v>42</v>
      </c>
      <c r="C47" s="226">
        <f>IF(เวลาเรียน1!B47="","",เวลาเรียน1!B47)</f>
        <v>16852</v>
      </c>
      <c r="D47" s="240" t="str">
        <f>IF(เวลาเรียน1!C47="","",เวลาเรียน1!C47)</f>
        <v>นภัทร</v>
      </c>
      <c r="E47" s="241" t="str">
        <f>IF(เวลาเรียน1!D47="","",เวลาเรียน1!D47)</f>
        <v>ภรศุภรักษ์</v>
      </c>
      <c r="F47" s="148"/>
      <c r="G47" s="42"/>
      <c r="H47" s="296"/>
      <c r="I47" s="297"/>
      <c r="J47" s="245" t="str">
        <f t="shared" si="0"/>
        <v/>
      </c>
      <c r="K47" s="295"/>
      <c r="L47" s="42"/>
      <c r="M47" s="296"/>
      <c r="N47" s="297"/>
      <c r="O47" s="245" t="str">
        <f t="shared" si="1"/>
        <v/>
      </c>
      <c r="P47" s="295"/>
      <c r="Q47" s="245" t="str">
        <f t="shared" si="2"/>
        <v/>
      </c>
      <c r="R47" s="97" t="str">
        <f t="shared" si="3"/>
        <v xml:space="preserve"> </v>
      </c>
      <c r="S47" s="96" t="str">
        <f t="shared" si="4"/>
        <v xml:space="preserve"> </v>
      </c>
      <c r="U47" s="247" t="str">
        <f t="shared" si="5"/>
        <v/>
      </c>
      <c r="V47" s="248" t="str">
        <f t="shared" si="6"/>
        <v/>
      </c>
      <c r="W47" s="249" t="str">
        <f t="shared" si="7"/>
        <v/>
      </c>
      <c r="X47" s="247" t="str">
        <f t="shared" si="8"/>
        <v/>
      </c>
      <c r="Y47" s="248" t="str">
        <f t="shared" si="9"/>
        <v/>
      </c>
      <c r="Z47" s="250" t="str">
        <f t="shared" si="10"/>
        <v/>
      </c>
      <c r="AA47" s="251" t="str">
        <f t="shared" si="11"/>
        <v/>
      </c>
      <c r="AB47" s="248" t="str">
        <f t="shared" si="12"/>
        <v/>
      </c>
      <c r="AC47" s="250" t="str">
        <f t="shared" si="13"/>
        <v/>
      </c>
    </row>
    <row r="48" spans="1:29" s="15" customFormat="1" ht="15" customHeight="1" x14ac:dyDescent="0.5">
      <c r="A48" s="147"/>
      <c r="B48" s="97">
        <v>43</v>
      </c>
      <c r="C48" s="226">
        <f>IF(เวลาเรียน1!B48="","",เวลาเรียน1!B48)</f>
        <v>16859</v>
      </c>
      <c r="D48" s="240" t="str">
        <f>IF(เวลาเรียน1!C48="","",เวลาเรียน1!C48)</f>
        <v>กันต์ธีร์</v>
      </c>
      <c r="E48" s="241" t="str">
        <f>IF(เวลาเรียน1!D48="","",เวลาเรียน1!D48)</f>
        <v>มากโพธิ์</v>
      </c>
      <c r="F48" s="148"/>
      <c r="G48" s="42"/>
      <c r="H48" s="296"/>
      <c r="I48" s="297"/>
      <c r="J48" s="245" t="str">
        <f t="shared" si="0"/>
        <v/>
      </c>
      <c r="K48" s="295"/>
      <c r="L48" s="42"/>
      <c r="M48" s="296"/>
      <c r="N48" s="297"/>
      <c r="O48" s="245" t="str">
        <f t="shared" si="1"/>
        <v/>
      </c>
      <c r="P48" s="295"/>
      <c r="Q48" s="245" t="str">
        <f t="shared" si="2"/>
        <v/>
      </c>
      <c r="R48" s="97" t="str">
        <f t="shared" si="3"/>
        <v xml:space="preserve"> </v>
      </c>
      <c r="S48" s="96" t="str">
        <f t="shared" si="4"/>
        <v xml:space="preserve"> </v>
      </c>
      <c r="U48" s="247" t="str">
        <f t="shared" si="5"/>
        <v/>
      </c>
      <c r="V48" s="248" t="str">
        <f t="shared" si="6"/>
        <v/>
      </c>
      <c r="W48" s="249" t="str">
        <f t="shared" si="7"/>
        <v/>
      </c>
      <c r="X48" s="247" t="str">
        <f t="shared" si="8"/>
        <v/>
      </c>
      <c r="Y48" s="248" t="str">
        <f t="shared" si="9"/>
        <v/>
      </c>
      <c r="Z48" s="250" t="str">
        <f t="shared" si="10"/>
        <v/>
      </c>
      <c r="AA48" s="251" t="str">
        <f t="shared" si="11"/>
        <v/>
      </c>
      <c r="AB48" s="248" t="str">
        <f t="shared" si="12"/>
        <v/>
      </c>
      <c r="AC48" s="250" t="str">
        <f t="shared" si="13"/>
        <v/>
      </c>
    </row>
    <row r="49" spans="1:29" s="15" customFormat="1" ht="15" customHeight="1" x14ac:dyDescent="0.5">
      <c r="A49" s="147"/>
      <c r="B49" s="97">
        <v>44</v>
      </c>
      <c r="C49" s="226">
        <f>IF(เวลาเรียน1!B49="","",เวลาเรียน1!B49)</f>
        <v>16867</v>
      </c>
      <c r="D49" s="240" t="str">
        <f>IF(เวลาเรียน1!C49="","",เวลาเรียน1!C49)</f>
        <v>ริกกี้</v>
      </c>
      <c r="E49" s="241" t="str">
        <f>IF(เวลาเรียน1!D49="","",เวลาเรียน1!D49)</f>
        <v>คูติโน</v>
      </c>
      <c r="F49" s="148"/>
      <c r="G49" s="42"/>
      <c r="H49" s="296"/>
      <c r="I49" s="297"/>
      <c r="J49" s="245" t="str">
        <f t="shared" si="0"/>
        <v/>
      </c>
      <c r="K49" s="295"/>
      <c r="L49" s="42"/>
      <c r="M49" s="296"/>
      <c r="N49" s="297"/>
      <c r="O49" s="245" t="str">
        <f t="shared" si="1"/>
        <v/>
      </c>
      <c r="P49" s="295"/>
      <c r="Q49" s="245" t="str">
        <f t="shared" si="2"/>
        <v/>
      </c>
      <c r="R49" s="97" t="str">
        <f t="shared" si="3"/>
        <v xml:space="preserve"> </v>
      </c>
      <c r="S49" s="96" t="str">
        <f t="shared" si="4"/>
        <v xml:space="preserve"> </v>
      </c>
      <c r="U49" s="247" t="str">
        <f t="shared" si="5"/>
        <v/>
      </c>
      <c r="V49" s="248" t="str">
        <f t="shared" si="6"/>
        <v/>
      </c>
      <c r="W49" s="249" t="str">
        <f t="shared" si="7"/>
        <v/>
      </c>
      <c r="X49" s="247" t="str">
        <f t="shared" si="8"/>
        <v/>
      </c>
      <c r="Y49" s="248" t="str">
        <f t="shared" si="9"/>
        <v/>
      </c>
      <c r="Z49" s="250" t="str">
        <f t="shared" si="10"/>
        <v/>
      </c>
      <c r="AA49" s="251" t="str">
        <f t="shared" si="11"/>
        <v/>
      </c>
      <c r="AB49" s="248" t="str">
        <f t="shared" si="12"/>
        <v/>
      </c>
      <c r="AC49" s="250" t="str">
        <f t="shared" si="13"/>
        <v/>
      </c>
    </row>
    <row r="50" spans="1:29" s="15" customFormat="1" ht="15" customHeight="1" x14ac:dyDescent="0.5">
      <c r="A50" s="147"/>
      <c r="B50" s="97">
        <v>45</v>
      </c>
      <c r="C50" s="226">
        <f>IF(เวลาเรียน1!B50="","",เวลาเรียน1!B50)</f>
        <v>16870</v>
      </c>
      <c r="D50" s="240" t="str">
        <f>IF(เวลาเรียน1!C50="","",เวลาเรียน1!C50)</f>
        <v>ภัทรภูมิ</v>
      </c>
      <c r="E50" s="241" t="str">
        <f>IF(เวลาเรียน1!D50="","",เวลาเรียน1!D50)</f>
        <v>แตระพรพาณิชย์</v>
      </c>
      <c r="F50" s="148"/>
      <c r="G50" s="42"/>
      <c r="H50" s="296"/>
      <c r="I50" s="297"/>
      <c r="J50" s="245" t="str">
        <f t="shared" si="0"/>
        <v/>
      </c>
      <c r="K50" s="295"/>
      <c r="L50" s="42"/>
      <c r="M50" s="296"/>
      <c r="N50" s="297"/>
      <c r="O50" s="245" t="str">
        <f t="shared" si="1"/>
        <v/>
      </c>
      <c r="P50" s="295"/>
      <c r="Q50" s="245" t="str">
        <f t="shared" si="2"/>
        <v/>
      </c>
      <c r="R50" s="97" t="str">
        <f t="shared" si="3"/>
        <v xml:space="preserve"> </v>
      </c>
      <c r="S50" s="96" t="str">
        <f t="shared" si="4"/>
        <v xml:space="preserve"> </v>
      </c>
      <c r="U50" s="247" t="str">
        <f t="shared" si="5"/>
        <v/>
      </c>
      <c r="V50" s="248" t="str">
        <f t="shared" si="6"/>
        <v/>
      </c>
      <c r="W50" s="249" t="str">
        <f t="shared" si="7"/>
        <v/>
      </c>
      <c r="X50" s="247" t="str">
        <f t="shared" si="8"/>
        <v/>
      </c>
      <c r="Y50" s="248" t="str">
        <f t="shared" si="9"/>
        <v/>
      </c>
      <c r="Z50" s="250" t="str">
        <f t="shared" si="10"/>
        <v/>
      </c>
      <c r="AA50" s="251" t="str">
        <f t="shared" si="11"/>
        <v/>
      </c>
      <c r="AB50" s="248" t="str">
        <f t="shared" si="12"/>
        <v/>
      </c>
      <c r="AC50" s="250" t="str">
        <f t="shared" si="13"/>
        <v/>
      </c>
    </row>
    <row r="51" spans="1:29" s="15" customFormat="1" ht="15" customHeight="1" x14ac:dyDescent="0.5">
      <c r="A51" s="147"/>
      <c r="B51" s="97">
        <v>46</v>
      </c>
      <c r="C51" s="226">
        <f>IF(เวลาเรียน1!B51="","",เวลาเรียน1!B51)</f>
        <v>16873</v>
      </c>
      <c r="D51" s="240" t="str">
        <f>IF(เวลาเรียน1!C51="","",เวลาเรียน1!C51)</f>
        <v>สุวพิชญ์</v>
      </c>
      <c r="E51" s="241" t="str">
        <f>IF(เวลาเรียน1!D51="","",เวลาเรียน1!D51)</f>
        <v>พละสวัสดิ์</v>
      </c>
      <c r="F51" s="148"/>
      <c r="G51" s="42"/>
      <c r="H51" s="296"/>
      <c r="I51" s="297"/>
      <c r="J51" s="245" t="str">
        <f t="shared" si="0"/>
        <v/>
      </c>
      <c r="K51" s="295"/>
      <c r="L51" s="42"/>
      <c r="M51" s="296"/>
      <c r="N51" s="297"/>
      <c r="O51" s="245" t="str">
        <f t="shared" si="1"/>
        <v/>
      </c>
      <c r="P51" s="295"/>
      <c r="Q51" s="245" t="str">
        <f t="shared" si="2"/>
        <v/>
      </c>
      <c r="R51" s="97" t="str">
        <f t="shared" si="3"/>
        <v xml:space="preserve"> </v>
      </c>
      <c r="S51" s="96" t="str">
        <f t="shared" si="4"/>
        <v xml:space="preserve"> </v>
      </c>
      <c r="U51" s="247" t="str">
        <f t="shared" si="5"/>
        <v/>
      </c>
      <c r="V51" s="248" t="str">
        <f t="shared" si="6"/>
        <v/>
      </c>
      <c r="W51" s="249" t="str">
        <f t="shared" si="7"/>
        <v/>
      </c>
      <c r="X51" s="247" t="str">
        <f t="shared" si="8"/>
        <v/>
      </c>
      <c r="Y51" s="248" t="str">
        <f t="shared" si="9"/>
        <v/>
      </c>
      <c r="Z51" s="250" t="str">
        <f t="shared" si="10"/>
        <v/>
      </c>
      <c r="AA51" s="251" t="str">
        <f t="shared" si="11"/>
        <v/>
      </c>
      <c r="AB51" s="248" t="str">
        <f t="shared" si="12"/>
        <v/>
      </c>
      <c r="AC51" s="250" t="str">
        <f t="shared" si="13"/>
        <v/>
      </c>
    </row>
    <row r="52" spans="1:29" s="15" customFormat="1" ht="15" customHeight="1" x14ac:dyDescent="0.5">
      <c r="A52" s="147"/>
      <c r="B52" s="97">
        <v>47</v>
      </c>
      <c r="C52" s="226">
        <f>IF(เวลาเรียน1!B52="","",เวลาเรียน1!B52)</f>
        <v>16881</v>
      </c>
      <c r="D52" s="240" t="str">
        <f>IF(เวลาเรียน1!C52="","",เวลาเรียน1!C52)</f>
        <v>รุจิภาส</v>
      </c>
      <c r="E52" s="241" t="str">
        <f>IF(เวลาเรียน1!D52="","",เวลาเรียน1!D52)</f>
        <v>ปุ่นอุดม</v>
      </c>
      <c r="F52" s="148"/>
      <c r="G52" s="42"/>
      <c r="H52" s="296"/>
      <c r="I52" s="297"/>
      <c r="J52" s="245" t="str">
        <f t="shared" si="0"/>
        <v/>
      </c>
      <c r="K52" s="295"/>
      <c r="L52" s="42"/>
      <c r="M52" s="296"/>
      <c r="N52" s="297"/>
      <c r="O52" s="245" t="str">
        <f t="shared" si="1"/>
        <v/>
      </c>
      <c r="P52" s="295"/>
      <c r="Q52" s="245" t="str">
        <f t="shared" si="2"/>
        <v/>
      </c>
      <c r="R52" s="97" t="str">
        <f t="shared" si="3"/>
        <v xml:space="preserve"> </v>
      </c>
      <c r="S52" s="96" t="str">
        <f t="shared" si="4"/>
        <v xml:space="preserve"> </v>
      </c>
      <c r="U52" s="247" t="str">
        <f t="shared" si="5"/>
        <v/>
      </c>
      <c r="V52" s="248" t="str">
        <f t="shared" si="6"/>
        <v/>
      </c>
      <c r="W52" s="249" t="str">
        <f t="shared" si="7"/>
        <v/>
      </c>
      <c r="X52" s="247" t="str">
        <f t="shared" si="8"/>
        <v/>
      </c>
      <c r="Y52" s="248" t="str">
        <f t="shared" si="9"/>
        <v/>
      </c>
      <c r="Z52" s="250" t="str">
        <f t="shared" si="10"/>
        <v/>
      </c>
      <c r="AA52" s="251" t="str">
        <f t="shared" si="11"/>
        <v/>
      </c>
      <c r="AB52" s="248" t="str">
        <f t="shared" si="12"/>
        <v/>
      </c>
      <c r="AC52" s="250" t="str">
        <f t="shared" si="13"/>
        <v/>
      </c>
    </row>
    <row r="53" spans="1:29" s="15" customFormat="1" ht="15" customHeight="1" x14ac:dyDescent="0.5">
      <c r="A53" s="147"/>
      <c r="B53" s="97">
        <v>48</v>
      </c>
      <c r="C53" s="226" t="str">
        <f>IF(เวลาเรียน1!B53="","",เวลาเรียน1!B53)</f>
        <v>16932</v>
      </c>
      <c r="D53" s="240" t="str">
        <f>IF(เวลาเรียน1!C53="","",เวลาเรียน1!C53)</f>
        <v>แทนคุณ</v>
      </c>
      <c r="E53" s="241" t="str">
        <f>IF(เวลาเรียน1!D53="","",เวลาเรียน1!D53)</f>
        <v>สอนศิริ</v>
      </c>
      <c r="F53" s="148"/>
      <c r="G53" s="42"/>
      <c r="H53" s="296"/>
      <c r="I53" s="297"/>
      <c r="J53" s="245" t="str">
        <f t="shared" si="0"/>
        <v/>
      </c>
      <c r="K53" s="295"/>
      <c r="L53" s="42"/>
      <c r="M53" s="296"/>
      <c r="N53" s="297"/>
      <c r="O53" s="245" t="str">
        <f t="shared" si="1"/>
        <v/>
      </c>
      <c r="P53" s="295"/>
      <c r="Q53" s="245" t="str">
        <f t="shared" si="2"/>
        <v/>
      </c>
      <c r="R53" s="97" t="str">
        <f t="shared" si="3"/>
        <v xml:space="preserve"> </v>
      </c>
      <c r="S53" s="96" t="str">
        <f t="shared" si="4"/>
        <v xml:space="preserve"> </v>
      </c>
      <c r="U53" s="247" t="str">
        <f t="shared" si="5"/>
        <v/>
      </c>
      <c r="V53" s="248" t="str">
        <f t="shared" si="6"/>
        <v/>
      </c>
      <c r="W53" s="249" t="str">
        <f t="shared" si="7"/>
        <v/>
      </c>
      <c r="X53" s="247" t="str">
        <f t="shared" si="8"/>
        <v/>
      </c>
      <c r="Y53" s="248" t="str">
        <f t="shared" si="9"/>
        <v/>
      </c>
      <c r="Z53" s="250" t="str">
        <f t="shared" si="10"/>
        <v/>
      </c>
      <c r="AA53" s="251" t="str">
        <f t="shared" si="11"/>
        <v/>
      </c>
      <c r="AB53" s="248" t="str">
        <f t="shared" si="12"/>
        <v/>
      </c>
      <c r="AC53" s="250" t="str">
        <f t="shared" si="13"/>
        <v/>
      </c>
    </row>
    <row r="54" spans="1:29" s="15" customFormat="1" ht="15" customHeight="1" x14ac:dyDescent="0.5">
      <c r="A54" s="147"/>
      <c r="B54" s="97">
        <v>49</v>
      </c>
      <c r="C54" s="226">
        <f>IF(เวลาเรียน1!B54="","",เวลาเรียน1!B54)</f>
        <v>16939</v>
      </c>
      <c r="D54" s="240" t="str">
        <f>IF(เวลาเรียน1!C54="","",เวลาเรียน1!C54)</f>
        <v>ภาคิน</v>
      </c>
      <c r="E54" s="241" t="str">
        <f>IF(เวลาเรียน1!D54="","",เวลาเรียน1!D54)</f>
        <v>บัวเนี่ยว</v>
      </c>
      <c r="F54" s="148"/>
      <c r="G54" s="42"/>
      <c r="H54" s="296"/>
      <c r="I54" s="297"/>
      <c r="J54" s="245" t="str">
        <f t="shared" si="0"/>
        <v/>
      </c>
      <c r="K54" s="295"/>
      <c r="L54" s="42"/>
      <c r="M54" s="296"/>
      <c r="N54" s="297"/>
      <c r="O54" s="245" t="str">
        <f t="shared" si="1"/>
        <v/>
      </c>
      <c r="P54" s="295"/>
      <c r="Q54" s="245" t="str">
        <f t="shared" si="2"/>
        <v/>
      </c>
      <c r="R54" s="97" t="str">
        <f t="shared" si="3"/>
        <v xml:space="preserve"> </v>
      </c>
      <c r="S54" s="96" t="str">
        <f t="shared" si="4"/>
        <v xml:space="preserve"> </v>
      </c>
      <c r="U54" s="247" t="str">
        <f t="shared" si="5"/>
        <v/>
      </c>
      <c r="V54" s="248" t="str">
        <f t="shared" si="6"/>
        <v/>
      </c>
      <c r="W54" s="249" t="str">
        <f t="shared" si="7"/>
        <v/>
      </c>
      <c r="X54" s="247" t="str">
        <f t="shared" si="8"/>
        <v/>
      </c>
      <c r="Y54" s="248" t="str">
        <f t="shared" si="9"/>
        <v/>
      </c>
      <c r="Z54" s="250" t="str">
        <f t="shared" si="10"/>
        <v/>
      </c>
      <c r="AA54" s="251" t="str">
        <f t="shared" si="11"/>
        <v/>
      </c>
      <c r="AB54" s="248" t="str">
        <f t="shared" si="12"/>
        <v/>
      </c>
      <c r="AC54" s="250" t="str">
        <f t="shared" si="13"/>
        <v/>
      </c>
    </row>
    <row r="55" spans="1:29" s="15" customFormat="1" ht="15" customHeight="1" x14ac:dyDescent="0.5">
      <c r="A55" s="147"/>
      <c r="B55" s="97">
        <v>50</v>
      </c>
      <c r="C55" s="226">
        <f>IF(เวลาเรียน1!B55="","",เวลาเรียน1!B55)</f>
        <v>17193</v>
      </c>
      <c r="D55" s="240" t="str">
        <f>IF(เวลาเรียน1!C55="","",เวลาเรียน1!C55)</f>
        <v>สรวิชญ์</v>
      </c>
      <c r="E55" s="241" t="str">
        <f>IF(เวลาเรียน1!D55="","",เวลาเรียน1!D55)</f>
        <v>ไตรรัตน์อัศว</v>
      </c>
      <c r="F55" s="148"/>
      <c r="G55" s="42"/>
      <c r="H55" s="296"/>
      <c r="I55" s="297"/>
      <c r="J55" s="245" t="str">
        <f t="shared" si="0"/>
        <v/>
      </c>
      <c r="K55" s="295"/>
      <c r="L55" s="42"/>
      <c r="M55" s="296"/>
      <c r="N55" s="297"/>
      <c r="O55" s="245" t="str">
        <f t="shared" si="1"/>
        <v/>
      </c>
      <c r="P55" s="295"/>
      <c r="Q55" s="245" t="str">
        <f t="shared" si="2"/>
        <v/>
      </c>
      <c r="R55" s="97" t="str">
        <f t="shared" si="3"/>
        <v xml:space="preserve"> </v>
      </c>
      <c r="S55" s="96" t="str">
        <f t="shared" si="4"/>
        <v xml:space="preserve"> </v>
      </c>
      <c r="U55" s="247" t="str">
        <f t="shared" si="5"/>
        <v/>
      </c>
      <c r="V55" s="248" t="str">
        <f t="shared" si="6"/>
        <v/>
      </c>
      <c r="W55" s="249" t="str">
        <f t="shared" si="7"/>
        <v/>
      </c>
      <c r="X55" s="247" t="str">
        <f t="shared" si="8"/>
        <v/>
      </c>
      <c r="Y55" s="248" t="str">
        <f t="shared" si="9"/>
        <v/>
      </c>
      <c r="Z55" s="250" t="str">
        <f t="shared" si="10"/>
        <v/>
      </c>
      <c r="AA55" s="251" t="str">
        <f t="shared" si="11"/>
        <v/>
      </c>
      <c r="AB55" s="248" t="str">
        <f t="shared" si="12"/>
        <v/>
      </c>
      <c r="AC55" s="250" t="str">
        <f t="shared" si="13"/>
        <v/>
      </c>
    </row>
    <row r="56" spans="1:29" s="15" customFormat="1" ht="15" customHeight="1" x14ac:dyDescent="0.5">
      <c r="A56" s="147"/>
      <c r="B56" s="97">
        <v>51</v>
      </c>
      <c r="C56" s="226">
        <f>IF(เวลาเรียน1!B56="","",เวลาเรียน1!B56)</f>
        <v>17274</v>
      </c>
      <c r="D56" s="240" t="str">
        <f>IF(เวลาเรียน1!C56="","",เวลาเรียน1!C56)</f>
        <v>ปัณณธร</v>
      </c>
      <c r="E56" s="241" t="str">
        <f>IF(เวลาเรียน1!D56="","",เวลาเรียน1!D56)</f>
        <v>แสงนภากาศ</v>
      </c>
      <c r="F56" s="148"/>
      <c r="G56" s="42"/>
      <c r="H56" s="296"/>
      <c r="I56" s="297"/>
      <c r="J56" s="245" t="str">
        <f t="shared" si="0"/>
        <v/>
      </c>
      <c r="K56" s="295"/>
      <c r="L56" s="42"/>
      <c r="M56" s="296"/>
      <c r="N56" s="297"/>
      <c r="O56" s="245" t="str">
        <f t="shared" si="1"/>
        <v/>
      </c>
      <c r="P56" s="295"/>
      <c r="Q56" s="245" t="str">
        <f t="shared" si="2"/>
        <v/>
      </c>
      <c r="R56" s="97" t="str">
        <f t="shared" si="3"/>
        <v xml:space="preserve"> </v>
      </c>
      <c r="S56" s="96" t="str">
        <f t="shared" si="4"/>
        <v xml:space="preserve"> </v>
      </c>
      <c r="U56" s="247" t="str">
        <f t="shared" si="5"/>
        <v/>
      </c>
      <c r="V56" s="248" t="str">
        <f t="shared" si="6"/>
        <v/>
      </c>
      <c r="W56" s="249" t="str">
        <f t="shared" si="7"/>
        <v/>
      </c>
      <c r="X56" s="247" t="str">
        <f t="shared" si="8"/>
        <v/>
      </c>
      <c r="Y56" s="248" t="str">
        <f t="shared" si="9"/>
        <v/>
      </c>
      <c r="Z56" s="250" t="str">
        <f t="shared" si="10"/>
        <v/>
      </c>
      <c r="AA56" s="251" t="str">
        <f t="shared" si="11"/>
        <v/>
      </c>
      <c r="AB56" s="248" t="str">
        <f t="shared" si="12"/>
        <v/>
      </c>
      <c r="AC56" s="250" t="str">
        <f t="shared" si="13"/>
        <v/>
      </c>
    </row>
    <row r="57" spans="1:29" s="15" customFormat="1" ht="15" customHeight="1" x14ac:dyDescent="0.5">
      <c r="A57" s="147"/>
      <c r="B57" s="97">
        <v>52</v>
      </c>
      <c r="C57" s="226" t="str">
        <f>IF(เวลาเรียน1!B57="","",เวลาเรียน1!B57)</f>
        <v/>
      </c>
      <c r="D57" s="240" t="str">
        <f>IF(เวลาเรียน1!C57="","",เวลาเรียน1!C57)</f>
        <v/>
      </c>
      <c r="E57" s="241" t="str">
        <f>IF(เวลาเรียน1!D57="","",เวลาเรียน1!D57)</f>
        <v/>
      </c>
      <c r="F57" s="148"/>
      <c r="G57" s="42"/>
      <c r="H57" s="296"/>
      <c r="I57" s="297"/>
      <c r="J57" s="245" t="str">
        <f t="shared" si="0"/>
        <v/>
      </c>
      <c r="K57" s="295"/>
      <c r="L57" s="42"/>
      <c r="M57" s="296"/>
      <c r="N57" s="297"/>
      <c r="O57" s="245" t="str">
        <f t="shared" si="1"/>
        <v/>
      </c>
      <c r="P57" s="295"/>
      <c r="Q57" s="245" t="str">
        <f t="shared" si="2"/>
        <v/>
      </c>
      <c r="R57" s="97" t="str">
        <f t="shared" si="3"/>
        <v xml:space="preserve"> </v>
      </c>
      <c r="S57" s="96" t="str">
        <f t="shared" si="4"/>
        <v xml:space="preserve"> </v>
      </c>
      <c r="U57" s="247" t="str">
        <f t="shared" si="5"/>
        <v/>
      </c>
      <c r="V57" s="248" t="str">
        <f t="shared" si="6"/>
        <v/>
      </c>
      <c r="W57" s="249" t="str">
        <f t="shared" si="7"/>
        <v/>
      </c>
      <c r="X57" s="247" t="str">
        <f t="shared" si="8"/>
        <v/>
      </c>
      <c r="Y57" s="248" t="str">
        <f t="shared" si="9"/>
        <v/>
      </c>
      <c r="Z57" s="250" t="str">
        <f t="shared" si="10"/>
        <v/>
      </c>
      <c r="AA57" s="251" t="str">
        <f t="shared" si="11"/>
        <v/>
      </c>
      <c r="AB57" s="248" t="str">
        <f t="shared" si="12"/>
        <v/>
      </c>
      <c r="AC57" s="250" t="str">
        <f t="shared" si="13"/>
        <v/>
      </c>
    </row>
    <row r="58" spans="1:29" s="15" customFormat="1" ht="15" customHeight="1" x14ac:dyDescent="0.5">
      <c r="A58" s="147"/>
      <c r="B58" s="98">
        <v>53</v>
      </c>
      <c r="C58" s="226" t="str">
        <f>IF(เวลาเรียน1!B58="","",เวลาเรียน1!B58)</f>
        <v/>
      </c>
      <c r="D58" s="240" t="str">
        <f>IF(เวลาเรียน1!C58="","",เวลาเรียน1!C58)</f>
        <v/>
      </c>
      <c r="E58" s="241" t="str">
        <f>IF(เวลาเรียน1!D58="","",เวลาเรียน1!D58)</f>
        <v/>
      </c>
      <c r="F58" s="148"/>
      <c r="G58" s="42"/>
      <c r="H58" s="296"/>
      <c r="I58" s="297"/>
      <c r="J58" s="245" t="str">
        <f t="shared" si="0"/>
        <v/>
      </c>
      <c r="K58" s="149"/>
      <c r="L58" s="42"/>
      <c r="M58" s="296"/>
      <c r="N58" s="297"/>
      <c r="O58" s="245" t="str">
        <f t="shared" si="1"/>
        <v/>
      </c>
      <c r="P58" s="149"/>
      <c r="Q58" s="245" t="str">
        <f t="shared" si="2"/>
        <v/>
      </c>
      <c r="R58" s="97" t="str">
        <f t="shared" si="3"/>
        <v xml:space="preserve"> </v>
      </c>
      <c r="S58" s="96" t="str">
        <f t="shared" si="4"/>
        <v xml:space="preserve"> </v>
      </c>
      <c r="U58" s="247" t="str">
        <f t="shared" si="5"/>
        <v/>
      </c>
      <c r="V58" s="248" t="str">
        <f t="shared" si="6"/>
        <v/>
      </c>
      <c r="W58" s="249" t="str">
        <f t="shared" si="7"/>
        <v/>
      </c>
      <c r="X58" s="247" t="str">
        <f t="shared" si="8"/>
        <v/>
      </c>
      <c r="Y58" s="248" t="str">
        <f t="shared" si="9"/>
        <v/>
      </c>
      <c r="Z58" s="250" t="str">
        <f t="shared" si="10"/>
        <v/>
      </c>
      <c r="AA58" s="251" t="str">
        <f t="shared" si="11"/>
        <v/>
      </c>
      <c r="AB58" s="248" t="str">
        <f t="shared" si="12"/>
        <v/>
      </c>
      <c r="AC58" s="250" t="str">
        <f t="shared" si="13"/>
        <v/>
      </c>
    </row>
    <row r="59" spans="1:29" s="15" customFormat="1" ht="15" customHeight="1" x14ac:dyDescent="0.5">
      <c r="A59" s="147"/>
      <c r="B59" s="97">
        <v>54</v>
      </c>
      <c r="C59" s="226" t="str">
        <f>IF(เวลาเรียน1!B59="","",เวลาเรียน1!B59)</f>
        <v/>
      </c>
      <c r="D59" s="240" t="str">
        <f>IF(เวลาเรียน1!C59="","",เวลาเรียน1!C59)</f>
        <v/>
      </c>
      <c r="E59" s="241" t="str">
        <f>IF(เวลาเรียน1!D59="","",เวลาเรียน1!D59)</f>
        <v/>
      </c>
      <c r="F59" s="148"/>
      <c r="G59" s="42"/>
      <c r="H59" s="296"/>
      <c r="I59" s="297"/>
      <c r="J59" s="245" t="str">
        <f t="shared" si="0"/>
        <v/>
      </c>
      <c r="K59" s="149"/>
      <c r="L59" s="42"/>
      <c r="M59" s="296"/>
      <c r="N59" s="297"/>
      <c r="O59" s="245" t="str">
        <f t="shared" si="1"/>
        <v/>
      </c>
      <c r="P59" s="149"/>
      <c r="Q59" s="245" t="str">
        <f t="shared" si="2"/>
        <v/>
      </c>
      <c r="R59" s="97" t="str">
        <f t="shared" si="3"/>
        <v xml:space="preserve"> </v>
      </c>
      <c r="S59" s="96" t="str">
        <f t="shared" si="4"/>
        <v xml:space="preserve"> </v>
      </c>
      <c r="U59" s="247" t="str">
        <f t="shared" si="5"/>
        <v/>
      </c>
      <c r="V59" s="248" t="str">
        <f t="shared" si="6"/>
        <v/>
      </c>
      <c r="W59" s="249" t="str">
        <f t="shared" si="7"/>
        <v/>
      </c>
      <c r="X59" s="247" t="str">
        <f t="shared" si="8"/>
        <v/>
      </c>
      <c r="Y59" s="248" t="str">
        <f t="shared" si="9"/>
        <v/>
      </c>
      <c r="Z59" s="250" t="str">
        <f t="shared" si="10"/>
        <v/>
      </c>
      <c r="AA59" s="251" t="str">
        <f t="shared" si="11"/>
        <v/>
      </c>
      <c r="AB59" s="248" t="str">
        <f t="shared" si="12"/>
        <v/>
      </c>
      <c r="AC59" s="250" t="str">
        <f t="shared" si="13"/>
        <v/>
      </c>
    </row>
    <row r="60" spans="1:29" s="15" customFormat="1" ht="15" customHeight="1" x14ac:dyDescent="0.5">
      <c r="A60" s="147"/>
      <c r="B60" s="98">
        <v>55</v>
      </c>
      <c r="C60" s="226" t="str">
        <f>IF(เวลาเรียน1!B60="","",เวลาเรียน1!B60)</f>
        <v/>
      </c>
      <c r="D60" s="240" t="str">
        <f>IF(เวลาเรียน1!C60="","",เวลาเรียน1!C60)</f>
        <v/>
      </c>
      <c r="E60" s="241" t="str">
        <f>IF(เวลาเรียน1!D60="","",เวลาเรียน1!D60)</f>
        <v/>
      </c>
      <c r="F60" s="148"/>
      <c r="G60" s="42"/>
      <c r="H60" s="296"/>
      <c r="I60" s="297"/>
      <c r="J60" s="245" t="str">
        <f t="shared" si="0"/>
        <v/>
      </c>
      <c r="K60" s="149"/>
      <c r="L60" s="42"/>
      <c r="M60" s="296"/>
      <c r="N60" s="297"/>
      <c r="O60" s="245" t="str">
        <f t="shared" si="1"/>
        <v/>
      </c>
      <c r="P60" s="149"/>
      <c r="Q60" s="245" t="str">
        <f t="shared" si="2"/>
        <v/>
      </c>
      <c r="R60" s="97" t="str">
        <f t="shared" si="3"/>
        <v xml:space="preserve"> </v>
      </c>
      <c r="S60" s="96" t="str">
        <f t="shared" si="4"/>
        <v xml:space="preserve"> </v>
      </c>
      <c r="U60" s="247" t="str">
        <f t="shared" si="5"/>
        <v/>
      </c>
      <c r="V60" s="248" t="str">
        <f t="shared" si="6"/>
        <v/>
      </c>
      <c r="W60" s="249" t="str">
        <f t="shared" si="7"/>
        <v/>
      </c>
      <c r="X60" s="247" t="str">
        <f t="shared" si="8"/>
        <v/>
      </c>
      <c r="Y60" s="248" t="str">
        <f t="shared" si="9"/>
        <v/>
      </c>
      <c r="Z60" s="250" t="str">
        <f t="shared" si="10"/>
        <v/>
      </c>
      <c r="AA60" s="251" t="str">
        <f t="shared" si="11"/>
        <v/>
      </c>
      <c r="AB60" s="248" t="str">
        <f t="shared" si="12"/>
        <v/>
      </c>
      <c r="AC60" s="250" t="str">
        <f t="shared" si="13"/>
        <v/>
      </c>
    </row>
    <row r="61" spans="1:29" s="15" customFormat="1" ht="15" customHeight="1" x14ac:dyDescent="0.5">
      <c r="A61" s="147"/>
      <c r="B61" s="98">
        <v>56</v>
      </c>
      <c r="C61" s="226" t="str">
        <f>IF(เวลาเรียน1!B61="","",เวลาเรียน1!B61)</f>
        <v/>
      </c>
      <c r="D61" s="240" t="str">
        <f>IF(เวลาเรียน1!C61="","",เวลาเรียน1!C61)</f>
        <v/>
      </c>
      <c r="E61" s="241" t="str">
        <f>IF(เวลาเรียน1!D61="","",เวลาเรียน1!D61)</f>
        <v/>
      </c>
      <c r="F61" s="148"/>
      <c r="G61" s="42"/>
      <c r="H61" s="296"/>
      <c r="I61" s="297"/>
      <c r="J61" s="245" t="str">
        <f t="shared" si="0"/>
        <v/>
      </c>
      <c r="K61" s="149"/>
      <c r="L61" s="42"/>
      <c r="M61" s="296"/>
      <c r="N61" s="297"/>
      <c r="O61" s="245" t="str">
        <f t="shared" si="1"/>
        <v/>
      </c>
      <c r="P61" s="149"/>
      <c r="Q61" s="245" t="str">
        <f t="shared" si="2"/>
        <v/>
      </c>
      <c r="R61" s="97" t="str">
        <f t="shared" si="3"/>
        <v xml:space="preserve"> </v>
      </c>
      <c r="S61" s="96" t="str">
        <f t="shared" si="4"/>
        <v xml:space="preserve"> </v>
      </c>
      <c r="U61" s="247" t="str">
        <f t="shared" si="5"/>
        <v/>
      </c>
      <c r="V61" s="248" t="str">
        <f t="shared" si="6"/>
        <v/>
      </c>
      <c r="W61" s="249" t="str">
        <f t="shared" si="7"/>
        <v/>
      </c>
      <c r="X61" s="247" t="str">
        <f t="shared" si="8"/>
        <v/>
      </c>
      <c r="Y61" s="248" t="str">
        <f t="shared" si="9"/>
        <v/>
      </c>
      <c r="Z61" s="250" t="str">
        <f t="shared" si="10"/>
        <v/>
      </c>
      <c r="AA61" s="251" t="str">
        <f t="shared" si="11"/>
        <v/>
      </c>
      <c r="AB61" s="248" t="str">
        <f t="shared" si="12"/>
        <v/>
      </c>
      <c r="AC61" s="250" t="str">
        <f t="shared" si="13"/>
        <v/>
      </c>
    </row>
    <row r="62" spans="1:29" s="15" customFormat="1" ht="15" customHeight="1" x14ac:dyDescent="0.5">
      <c r="A62" s="147"/>
      <c r="B62" s="98">
        <v>57</v>
      </c>
      <c r="C62" s="226" t="str">
        <f>IF(เวลาเรียน1!B62="","",เวลาเรียน1!B62)</f>
        <v/>
      </c>
      <c r="D62" s="240" t="str">
        <f>IF(เวลาเรียน1!C62="","",เวลาเรียน1!C62)</f>
        <v/>
      </c>
      <c r="E62" s="241" t="str">
        <f>IF(เวลาเรียน1!D62="","",เวลาเรียน1!D62)</f>
        <v/>
      </c>
      <c r="F62" s="148"/>
      <c r="G62" s="42"/>
      <c r="H62" s="296"/>
      <c r="I62" s="297"/>
      <c r="J62" s="245" t="str">
        <f t="shared" si="0"/>
        <v/>
      </c>
      <c r="K62" s="149"/>
      <c r="L62" s="42"/>
      <c r="M62" s="296"/>
      <c r="N62" s="297"/>
      <c r="O62" s="245" t="str">
        <f t="shared" si="1"/>
        <v/>
      </c>
      <c r="P62" s="149"/>
      <c r="Q62" s="245" t="str">
        <f t="shared" si="2"/>
        <v/>
      </c>
      <c r="R62" s="97" t="str">
        <f t="shared" si="3"/>
        <v xml:space="preserve"> </v>
      </c>
      <c r="S62" s="96" t="str">
        <f t="shared" si="4"/>
        <v xml:space="preserve"> </v>
      </c>
      <c r="U62" s="247" t="str">
        <f t="shared" si="5"/>
        <v/>
      </c>
      <c r="V62" s="248" t="str">
        <f t="shared" si="6"/>
        <v/>
      </c>
      <c r="W62" s="249" t="str">
        <f t="shared" si="7"/>
        <v/>
      </c>
      <c r="X62" s="247" t="str">
        <f t="shared" si="8"/>
        <v/>
      </c>
      <c r="Y62" s="248" t="str">
        <f t="shared" si="9"/>
        <v/>
      </c>
      <c r="Z62" s="250" t="str">
        <f t="shared" si="10"/>
        <v/>
      </c>
      <c r="AA62" s="251" t="str">
        <f t="shared" si="11"/>
        <v/>
      </c>
      <c r="AB62" s="248" t="str">
        <f t="shared" si="12"/>
        <v/>
      </c>
      <c r="AC62" s="250" t="str">
        <f t="shared" si="13"/>
        <v/>
      </c>
    </row>
    <row r="63" spans="1:29" s="15" customFormat="1" ht="15" customHeight="1" x14ac:dyDescent="0.5">
      <c r="A63" s="147"/>
      <c r="B63" s="98">
        <v>58</v>
      </c>
      <c r="C63" s="226" t="str">
        <f>IF(เวลาเรียน1!B63="","",เวลาเรียน1!B63)</f>
        <v/>
      </c>
      <c r="D63" s="240" t="str">
        <f>IF(เวลาเรียน1!C63="","",เวลาเรียน1!C63)</f>
        <v/>
      </c>
      <c r="E63" s="241" t="str">
        <f>IF(เวลาเรียน1!D63="","",เวลาเรียน1!D63)</f>
        <v/>
      </c>
      <c r="F63" s="148"/>
      <c r="G63" s="42"/>
      <c r="H63" s="296"/>
      <c r="I63" s="297"/>
      <c r="J63" s="245" t="str">
        <f t="shared" si="0"/>
        <v/>
      </c>
      <c r="K63" s="149"/>
      <c r="L63" s="42"/>
      <c r="M63" s="296"/>
      <c r="N63" s="297"/>
      <c r="O63" s="245" t="str">
        <f t="shared" si="1"/>
        <v/>
      </c>
      <c r="P63" s="149"/>
      <c r="Q63" s="245" t="str">
        <f t="shared" si="2"/>
        <v/>
      </c>
      <c r="R63" s="97" t="str">
        <f t="shared" si="3"/>
        <v xml:space="preserve"> </v>
      </c>
      <c r="S63" s="96" t="str">
        <f t="shared" si="4"/>
        <v xml:space="preserve"> </v>
      </c>
      <c r="U63" s="247" t="str">
        <f t="shared" si="5"/>
        <v/>
      </c>
      <c r="V63" s="248" t="str">
        <f t="shared" si="6"/>
        <v/>
      </c>
      <c r="W63" s="249" t="str">
        <f t="shared" si="7"/>
        <v/>
      </c>
      <c r="X63" s="247" t="str">
        <f t="shared" si="8"/>
        <v/>
      </c>
      <c r="Y63" s="248" t="str">
        <f t="shared" si="9"/>
        <v/>
      </c>
      <c r="Z63" s="250" t="str">
        <f t="shared" si="10"/>
        <v/>
      </c>
      <c r="AA63" s="251" t="str">
        <f t="shared" si="11"/>
        <v/>
      </c>
      <c r="AB63" s="248" t="str">
        <f t="shared" si="12"/>
        <v/>
      </c>
      <c r="AC63" s="250" t="str">
        <f t="shared" si="13"/>
        <v/>
      </c>
    </row>
    <row r="64" spans="1:29" s="15" customFormat="1" ht="15" customHeight="1" x14ac:dyDescent="0.5">
      <c r="A64" s="147"/>
      <c r="B64" s="97">
        <v>59</v>
      </c>
      <c r="C64" s="226" t="str">
        <f>IF(เวลาเรียน1!B64="","",เวลาเรียน1!B64)</f>
        <v/>
      </c>
      <c r="D64" s="240" t="str">
        <f>IF(เวลาเรียน1!C64="","",เวลาเรียน1!C64)</f>
        <v/>
      </c>
      <c r="E64" s="241" t="str">
        <f>IF(เวลาเรียน1!D64="","",เวลาเรียน1!D64)</f>
        <v/>
      </c>
      <c r="F64" s="148"/>
      <c r="G64" s="42"/>
      <c r="H64" s="296"/>
      <c r="I64" s="297"/>
      <c r="J64" s="245" t="str">
        <f t="shared" si="0"/>
        <v/>
      </c>
      <c r="K64" s="149"/>
      <c r="L64" s="42"/>
      <c r="M64" s="296"/>
      <c r="N64" s="297"/>
      <c r="O64" s="245" t="str">
        <f t="shared" si="1"/>
        <v/>
      </c>
      <c r="P64" s="149"/>
      <c r="Q64" s="245" t="str">
        <f t="shared" si="2"/>
        <v/>
      </c>
      <c r="R64" s="97" t="str">
        <f t="shared" si="3"/>
        <v xml:space="preserve"> </v>
      </c>
      <c r="S64" s="96" t="str">
        <f t="shared" si="4"/>
        <v xml:space="preserve"> </v>
      </c>
      <c r="U64" s="247" t="str">
        <f t="shared" si="5"/>
        <v/>
      </c>
      <c r="V64" s="248" t="str">
        <f t="shared" si="6"/>
        <v/>
      </c>
      <c r="W64" s="249" t="str">
        <f t="shared" si="7"/>
        <v/>
      </c>
      <c r="X64" s="247" t="str">
        <f t="shared" si="8"/>
        <v/>
      </c>
      <c r="Y64" s="248" t="str">
        <f t="shared" si="9"/>
        <v/>
      </c>
      <c r="Z64" s="250" t="str">
        <f t="shared" si="10"/>
        <v/>
      </c>
      <c r="AA64" s="251" t="str">
        <f t="shared" si="11"/>
        <v/>
      </c>
      <c r="AB64" s="248" t="str">
        <f t="shared" si="12"/>
        <v/>
      </c>
      <c r="AC64" s="250" t="str">
        <f t="shared" si="13"/>
        <v/>
      </c>
    </row>
    <row r="65" spans="1:29" s="15" customFormat="1" ht="15" customHeight="1" thickBot="1" x14ac:dyDescent="0.55000000000000004">
      <c r="A65" s="147"/>
      <c r="B65" s="99">
        <v>60</v>
      </c>
      <c r="C65" s="242" t="str">
        <f>IF(เวลาเรียน1!B65="","",เวลาเรียน1!B65)</f>
        <v/>
      </c>
      <c r="D65" s="243" t="str">
        <f>IF(เวลาเรียน1!C65="","",เวลาเรียน1!C65)</f>
        <v/>
      </c>
      <c r="E65" s="244" t="str">
        <f>IF(เวลาเรียน1!D65="","",เวลาเรียน1!D65)</f>
        <v/>
      </c>
      <c r="F65" s="148"/>
      <c r="G65" s="48"/>
      <c r="H65" s="304"/>
      <c r="I65" s="305"/>
      <c r="J65" s="245" t="str">
        <f t="shared" si="0"/>
        <v/>
      </c>
      <c r="K65" s="149"/>
      <c r="L65" s="48"/>
      <c r="M65" s="304"/>
      <c r="N65" s="305"/>
      <c r="O65" s="245" t="str">
        <f t="shared" si="1"/>
        <v/>
      </c>
      <c r="P65" s="149"/>
      <c r="Q65" s="245" t="str">
        <f t="shared" si="2"/>
        <v/>
      </c>
      <c r="R65" s="97" t="str">
        <f t="shared" si="3"/>
        <v xml:space="preserve"> </v>
      </c>
      <c r="S65" s="96" t="str">
        <f t="shared" si="4"/>
        <v xml:space="preserve"> </v>
      </c>
      <c r="U65" s="247" t="str">
        <f t="shared" si="5"/>
        <v/>
      </c>
      <c r="V65" s="248" t="str">
        <f t="shared" si="6"/>
        <v/>
      </c>
      <c r="W65" s="249" t="str">
        <f t="shared" si="7"/>
        <v/>
      </c>
      <c r="X65" s="247" t="str">
        <f t="shared" si="8"/>
        <v/>
      </c>
      <c r="Y65" s="248" t="str">
        <f t="shared" si="9"/>
        <v/>
      </c>
      <c r="Z65" s="252" t="str">
        <f t="shared" si="10"/>
        <v/>
      </c>
      <c r="AA65" s="251" t="str">
        <f t="shared" si="11"/>
        <v/>
      </c>
      <c r="AB65" s="248" t="str">
        <f t="shared" si="12"/>
        <v/>
      </c>
      <c r="AC65" s="252" t="str">
        <f t="shared" si="13"/>
        <v/>
      </c>
    </row>
    <row r="66" spans="1:29" s="336" customFormat="1" ht="24" x14ac:dyDescent="0.55000000000000004">
      <c r="A66" s="331"/>
      <c r="B66" s="339"/>
      <c r="C66" s="339"/>
      <c r="D66" s="340"/>
      <c r="E66" s="339"/>
      <c r="F66" s="335"/>
      <c r="G66" s="335"/>
      <c r="H66" s="335"/>
      <c r="I66" s="335"/>
      <c r="J66" s="334"/>
      <c r="K66" s="335"/>
      <c r="L66" s="335"/>
      <c r="M66" s="335"/>
      <c r="N66" s="335"/>
      <c r="O66" s="334"/>
      <c r="P66" s="335"/>
      <c r="Q66" s="334"/>
      <c r="R66" s="334"/>
      <c r="S66" s="334"/>
      <c r="T66" s="341"/>
      <c r="U66" s="425" t="s">
        <v>33</v>
      </c>
      <c r="V66" s="426"/>
      <c r="W66" s="342">
        <f>COUNTIF($W$6:$W$65,"ดีเยี่ยม")</f>
        <v>0</v>
      </c>
      <c r="X66" s="425" t="s">
        <v>33</v>
      </c>
      <c r="Y66" s="426"/>
      <c r="Z66" s="343">
        <f>COUNTIF($Z$6:$Z$65,"ดีเยี่ยม")</f>
        <v>0</v>
      </c>
      <c r="AA66" s="428" t="s">
        <v>33</v>
      </c>
      <c r="AB66" s="426"/>
      <c r="AC66" s="343">
        <f>COUNTIF($AC$6:$AC$65,"ดีเยี่ยม")</f>
        <v>0</v>
      </c>
    </row>
    <row r="67" spans="1:29" s="336" customFormat="1" ht="24" x14ac:dyDescent="0.55000000000000004">
      <c r="B67" s="337"/>
      <c r="C67" s="337"/>
      <c r="D67" s="338"/>
      <c r="E67" s="337"/>
      <c r="F67" s="344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7"/>
      <c r="T67" s="341"/>
      <c r="U67" s="427" t="s">
        <v>35</v>
      </c>
      <c r="V67" s="399"/>
      <c r="W67" s="345">
        <f>COUNTIF($W$6:$W$65,"ดี")</f>
        <v>0</v>
      </c>
      <c r="X67" s="427" t="s">
        <v>35</v>
      </c>
      <c r="Y67" s="399"/>
      <c r="Z67" s="346">
        <f>COUNTIF($Z$6:$Z$65,"ดี")</f>
        <v>0</v>
      </c>
      <c r="AA67" s="398" t="s">
        <v>35</v>
      </c>
      <c r="AB67" s="399"/>
      <c r="AC67" s="346">
        <f>COUNTIF($AC$6:$AC$65,"ดี")</f>
        <v>0</v>
      </c>
    </row>
    <row r="68" spans="1:29" s="336" customFormat="1" ht="24" x14ac:dyDescent="0.55000000000000004">
      <c r="B68" s="337"/>
      <c r="C68" s="337"/>
      <c r="D68" s="338"/>
      <c r="E68" s="337"/>
      <c r="F68" s="344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41"/>
      <c r="U68" s="427" t="s">
        <v>51</v>
      </c>
      <c r="V68" s="399"/>
      <c r="W68" s="345">
        <f>COUNTIF($W$6:$W$65,"ผ่าน")</f>
        <v>0</v>
      </c>
      <c r="X68" s="427" t="s">
        <v>51</v>
      </c>
      <c r="Y68" s="399"/>
      <c r="Z68" s="346">
        <f>COUNTIF($Z$6:$Z$65,"ผ่าน")</f>
        <v>0</v>
      </c>
      <c r="AA68" s="398" t="s">
        <v>51</v>
      </c>
      <c r="AB68" s="399"/>
      <c r="AC68" s="346">
        <f>COUNTIF($AC$6:$AC$65,"ผ่าน")</f>
        <v>0</v>
      </c>
    </row>
    <row r="69" spans="1:29" s="336" customFormat="1" ht="24.75" thickBot="1" x14ac:dyDescent="0.6">
      <c r="B69" s="337"/>
      <c r="C69" s="337"/>
      <c r="D69" s="338"/>
      <c r="E69" s="337"/>
      <c r="F69" s="344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41"/>
      <c r="U69" s="429" t="s">
        <v>167</v>
      </c>
      <c r="V69" s="430"/>
      <c r="W69" s="347">
        <f>COUNTIF($W$6:$W$65,"ไม่ผ่าน")</f>
        <v>0</v>
      </c>
      <c r="X69" s="429" t="s">
        <v>167</v>
      </c>
      <c r="Y69" s="430"/>
      <c r="Z69" s="348">
        <f>COUNTIF($Z$6:$Z$65,"ไม่ผ่าน")</f>
        <v>0</v>
      </c>
      <c r="AA69" s="431" t="s">
        <v>167</v>
      </c>
      <c r="AB69" s="430"/>
      <c r="AC69" s="348">
        <f>COUNTIF($AC$6:$AC$65,"ไม่ผ่าน")</f>
        <v>0</v>
      </c>
    </row>
    <row r="70" spans="1:29" s="336" customFormat="1" ht="24.75" thickBot="1" x14ac:dyDescent="0.6">
      <c r="B70" s="337"/>
      <c r="C70" s="337"/>
      <c r="D70" s="338"/>
      <c r="E70" s="337"/>
      <c r="F70" s="344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41"/>
      <c r="U70" s="400" t="s">
        <v>98</v>
      </c>
      <c r="V70" s="401"/>
      <c r="W70" s="349">
        <f>SUM($W$66:$W$69)</f>
        <v>0</v>
      </c>
      <c r="X70" s="400" t="s">
        <v>98</v>
      </c>
      <c r="Y70" s="401"/>
      <c r="Z70" s="349">
        <f>SUM($Z$66:$Z$69)</f>
        <v>0</v>
      </c>
      <c r="AA70" s="400" t="s">
        <v>98</v>
      </c>
      <c r="AB70" s="401"/>
      <c r="AC70" s="350">
        <f>SUM($AC$66:$AC$69)</f>
        <v>0</v>
      </c>
    </row>
  </sheetData>
  <sheetProtection algorithmName="SHA-512" hashValue="ibpqL277g1khLYuh5yS3L2rOSrTulK1uynolES4XicvnGf55nNfOTMRrYXtn40+o4vTnXcj2Zac9sn+1A4sCcQ==" saltValue="HogXtsogmcgkshVpMYa5hw==" spinCount="100000" sheet="1" objects="1" scenarios="1" formatCells="0" formatColumns="0" formatRows="0"/>
  <dataConsolidate/>
  <mergeCells count="33">
    <mergeCell ref="AA69:AB69"/>
    <mergeCell ref="AA67:AB67"/>
    <mergeCell ref="U70:V70"/>
    <mergeCell ref="U68:V68"/>
    <mergeCell ref="U67:V67"/>
    <mergeCell ref="X66:Y66"/>
    <mergeCell ref="X67:Y67"/>
    <mergeCell ref="X68:Y68"/>
    <mergeCell ref="X70:Y70"/>
    <mergeCell ref="U69:V69"/>
    <mergeCell ref="X69:Y69"/>
    <mergeCell ref="L3:L4"/>
    <mergeCell ref="U4:W4"/>
    <mergeCell ref="X4:Z4"/>
    <mergeCell ref="AA4:AC4"/>
    <mergeCell ref="U66:V66"/>
    <mergeCell ref="AA66:AB66"/>
    <mergeCell ref="O3:O5"/>
    <mergeCell ref="AA68:AB68"/>
    <mergeCell ref="AA70:AB70"/>
    <mergeCell ref="B2:C2"/>
    <mergeCell ref="D3:E5"/>
    <mergeCell ref="G2:J2"/>
    <mergeCell ref="G3:G4"/>
    <mergeCell ref="H3:H4"/>
    <mergeCell ref="I3:I4"/>
    <mergeCell ref="J3:J5"/>
    <mergeCell ref="L2:O2"/>
    <mergeCell ref="Q2:S2"/>
    <mergeCell ref="Q3:S3"/>
    <mergeCell ref="Q4:S4"/>
    <mergeCell ref="M3:M4"/>
    <mergeCell ref="N3:N4"/>
  </mergeCells>
  <phoneticPr fontId="1" type="noConversion"/>
  <dataValidations count="4">
    <dataValidation type="custom" allowBlank="1" showInputMessage="1" showErrorMessage="1" error="คุณใส่คะแนนเกินค่าที่กำหนด" sqref="L6:N6 G6:I9">
      <formula1>(G6:I65)&lt;=5</formula1>
    </dataValidation>
    <dataValidation type="custom" allowBlank="1" showInputMessage="1" showErrorMessage="1" error="คุณใส่คะแนนเกินค่าที่กำหนด" sqref="G10:I65">
      <formula1>(G10:I70)&lt;=5</formula1>
    </dataValidation>
    <dataValidation type="custom" allowBlank="1" showInputMessage="1" showErrorMessage="1" sqref="L7:N9">
      <formula1>L7:N66&lt;=5</formula1>
    </dataValidation>
    <dataValidation type="custom" allowBlank="1" showInputMessage="1" showErrorMessage="1" sqref="L10:N65">
      <formula1>L10:N70&lt;=5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L72"/>
  <sheetViews>
    <sheetView showGridLines="0" view="pageBreakPreview" topLeftCell="A53" zoomScale="85" zoomScaleNormal="130" zoomScaleSheetLayoutView="85" workbookViewId="0">
      <selection activeCell="K66" activeCellId="1" sqref="N7:R66 G7:K66"/>
    </sheetView>
  </sheetViews>
  <sheetFormatPr defaultRowHeight="21.75" x14ac:dyDescent="0.5"/>
  <cols>
    <col min="1" max="1" width="2.25" style="2" customWidth="1"/>
    <col min="2" max="2" width="3.125" style="3" customWidth="1"/>
    <col min="3" max="3" width="6.875" style="3" customWidth="1"/>
    <col min="4" max="4" width="9.75" style="4" customWidth="1"/>
    <col min="5" max="5" width="12.625" style="3" customWidth="1"/>
    <col min="6" max="6" width="0.875" style="3" customWidth="1"/>
    <col min="7" max="12" width="3.625" style="3" customWidth="1"/>
    <col min="13" max="13" width="0.875" style="3" customWidth="1"/>
    <col min="14" max="19" width="3.625" style="3" customWidth="1"/>
    <col min="20" max="20" width="0.875" style="3" customWidth="1"/>
    <col min="21" max="21" width="4.375" style="3" bestFit="1" customWidth="1"/>
    <col min="22" max="22" width="5.25" style="3" bestFit="1" customWidth="1"/>
    <col min="23" max="23" width="9" style="2"/>
    <col min="24" max="24" width="3.5" style="15" customWidth="1"/>
    <col min="25" max="25" width="4.375" style="15" customWidth="1"/>
    <col min="26" max="26" width="6.125" style="166" customWidth="1"/>
    <col min="27" max="27" width="3.5" style="15" customWidth="1"/>
    <col min="28" max="28" width="4.375" style="15" customWidth="1"/>
    <col min="29" max="29" width="6.125" style="166" customWidth="1"/>
    <col min="30" max="30" width="3.5" style="15" customWidth="1"/>
    <col min="31" max="31" width="4.375" style="15" customWidth="1"/>
    <col min="32" max="32" width="6.125" style="166" customWidth="1"/>
    <col min="33" max="33" width="3.5" style="15" customWidth="1"/>
    <col min="34" max="34" width="4.375" style="15" customWidth="1"/>
    <col min="35" max="35" width="6.125" style="166" customWidth="1"/>
    <col min="36" max="36" width="3.5" style="15" customWidth="1"/>
    <col min="37" max="37" width="4.375" style="15" customWidth="1"/>
    <col min="38" max="38" width="6.125" style="166" customWidth="1"/>
    <col min="39" max="16384" width="9" style="2"/>
  </cols>
  <sheetData>
    <row r="1" spans="1:38" s="1" customFormat="1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130</v>
      </c>
      <c r="J1" s="138"/>
      <c r="K1" s="138"/>
      <c r="L1" s="135"/>
      <c r="M1" s="135"/>
      <c r="N1" s="135"/>
      <c r="O1" s="138"/>
      <c r="P1" s="138"/>
      <c r="Q1" s="135" t="str">
        <f>IF(ปกหน้า!H15="","",ปกหน้า!H15)</f>
        <v>มิส / มาสเตอร์</v>
      </c>
      <c r="R1" s="135"/>
      <c r="S1" s="135"/>
      <c r="T1" s="138"/>
      <c r="U1" s="138"/>
      <c r="V1" s="140" t="s">
        <v>158</v>
      </c>
      <c r="Z1" s="201"/>
      <c r="AC1" s="201"/>
      <c r="AF1" s="201"/>
      <c r="AI1" s="201"/>
      <c r="AL1" s="201"/>
    </row>
    <row r="2" spans="1:38" s="322" customFormat="1" x14ac:dyDescent="0.55000000000000004">
      <c r="A2" s="316"/>
      <c r="B2" s="472" t="s">
        <v>11</v>
      </c>
      <c r="C2" s="473"/>
      <c r="D2" s="317">
        <f>IF(ปกหน้า!M4="","",ปกหน้า!M4)</f>
        <v>2560</v>
      </c>
      <c r="E2" s="318"/>
      <c r="F2" s="319"/>
      <c r="G2" s="474" t="s">
        <v>52</v>
      </c>
      <c r="H2" s="475"/>
      <c r="I2" s="475"/>
      <c r="J2" s="475"/>
      <c r="K2" s="475"/>
      <c r="L2" s="476"/>
      <c r="M2" s="320"/>
      <c r="N2" s="474" t="s">
        <v>53</v>
      </c>
      <c r="O2" s="475"/>
      <c r="P2" s="475"/>
      <c r="Q2" s="475"/>
      <c r="R2" s="475"/>
      <c r="S2" s="476"/>
      <c r="T2" s="321"/>
      <c r="U2" s="432" t="s">
        <v>3</v>
      </c>
      <c r="V2" s="433"/>
      <c r="X2" s="246"/>
      <c r="Y2" s="246"/>
      <c r="AA2" s="246"/>
      <c r="AB2" s="246"/>
      <c r="AD2" s="246"/>
      <c r="AE2" s="246"/>
      <c r="AG2" s="246"/>
      <c r="AH2" s="246"/>
      <c r="AJ2" s="246"/>
      <c r="AK2" s="246"/>
    </row>
    <row r="3" spans="1:38" s="16" customFormat="1" ht="15.2" customHeight="1" x14ac:dyDescent="0.5">
      <c r="A3" s="162"/>
      <c r="B3" s="480" t="s">
        <v>0</v>
      </c>
      <c r="C3" s="477" t="s">
        <v>2</v>
      </c>
      <c r="D3" s="458" t="s">
        <v>1</v>
      </c>
      <c r="E3" s="459"/>
      <c r="F3" s="163"/>
      <c r="G3" s="483" t="s">
        <v>134</v>
      </c>
      <c r="H3" s="455" t="s">
        <v>135</v>
      </c>
      <c r="I3" s="455" t="s">
        <v>136</v>
      </c>
      <c r="J3" s="455" t="s">
        <v>137</v>
      </c>
      <c r="K3" s="467" t="s">
        <v>138</v>
      </c>
      <c r="L3" s="464" t="s">
        <v>6</v>
      </c>
      <c r="M3" s="164"/>
      <c r="N3" s="486" t="s">
        <v>134</v>
      </c>
      <c r="O3" s="442" t="s">
        <v>135</v>
      </c>
      <c r="P3" s="442" t="s">
        <v>136</v>
      </c>
      <c r="Q3" s="442" t="s">
        <v>137</v>
      </c>
      <c r="R3" s="442" t="s">
        <v>138</v>
      </c>
      <c r="S3" s="464" t="s">
        <v>6</v>
      </c>
      <c r="T3" s="165"/>
      <c r="U3" s="436" t="s">
        <v>4</v>
      </c>
      <c r="V3" s="437"/>
      <c r="X3" s="15"/>
      <c r="Y3" s="15"/>
      <c r="Z3" s="166"/>
      <c r="AA3" s="15"/>
      <c r="AB3" s="15"/>
      <c r="AC3" s="166"/>
      <c r="AD3" s="15"/>
      <c r="AE3" s="15"/>
      <c r="AF3" s="166"/>
      <c r="AG3" s="15"/>
      <c r="AH3" s="15"/>
      <c r="AI3" s="166"/>
      <c r="AJ3" s="15"/>
      <c r="AK3" s="15"/>
      <c r="AL3" s="166"/>
    </row>
    <row r="4" spans="1:38" s="16" customFormat="1" ht="15.2" customHeight="1" thickBot="1" x14ac:dyDescent="0.55000000000000004">
      <c r="A4" s="162"/>
      <c r="B4" s="481"/>
      <c r="C4" s="478"/>
      <c r="D4" s="460"/>
      <c r="E4" s="461"/>
      <c r="F4" s="163"/>
      <c r="G4" s="484"/>
      <c r="H4" s="456"/>
      <c r="I4" s="456"/>
      <c r="J4" s="456"/>
      <c r="K4" s="468"/>
      <c r="L4" s="465"/>
      <c r="M4" s="164"/>
      <c r="N4" s="487"/>
      <c r="O4" s="443"/>
      <c r="P4" s="443"/>
      <c r="Q4" s="443"/>
      <c r="R4" s="443"/>
      <c r="S4" s="465"/>
      <c r="T4" s="165"/>
      <c r="U4" s="432" t="s">
        <v>56</v>
      </c>
      <c r="V4" s="433"/>
      <c r="X4" s="15"/>
      <c r="Y4" s="15"/>
      <c r="Z4" s="166"/>
      <c r="AA4" s="15"/>
      <c r="AB4" s="15"/>
      <c r="AC4" s="166"/>
      <c r="AD4" s="15"/>
      <c r="AE4" s="15"/>
      <c r="AF4" s="166"/>
      <c r="AG4" s="15"/>
      <c r="AH4" s="15"/>
      <c r="AI4" s="166"/>
      <c r="AJ4" s="15"/>
      <c r="AK4" s="15"/>
      <c r="AL4" s="166"/>
    </row>
    <row r="5" spans="1:38" s="16" customFormat="1" x14ac:dyDescent="0.5">
      <c r="A5" s="162"/>
      <c r="B5" s="481"/>
      <c r="C5" s="478"/>
      <c r="D5" s="460"/>
      <c r="E5" s="461"/>
      <c r="F5" s="161"/>
      <c r="G5" s="485"/>
      <c r="H5" s="457"/>
      <c r="I5" s="457"/>
      <c r="J5" s="457"/>
      <c r="K5" s="469"/>
      <c r="L5" s="465"/>
      <c r="M5" s="164"/>
      <c r="N5" s="488"/>
      <c r="O5" s="444"/>
      <c r="P5" s="444"/>
      <c r="Q5" s="444"/>
      <c r="R5" s="444"/>
      <c r="S5" s="465"/>
      <c r="T5" s="164"/>
      <c r="U5" s="434"/>
      <c r="V5" s="435"/>
      <c r="X5" s="441" t="s">
        <v>134</v>
      </c>
      <c r="Y5" s="439"/>
      <c r="Z5" s="440"/>
      <c r="AA5" s="441" t="s">
        <v>135</v>
      </c>
      <c r="AB5" s="439"/>
      <c r="AC5" s="440"/>
      <c r="AD5" s="438" t="s">
        <v>136</v>
      </c>
      <c r="AE5" s="439"/>
      <c r="AF5" s="470"/>
      <c r="AG5" s="441" t="s">
        <v>170</v>
      </c>
      <c r="AH5" s="439"/>
      <c r="AI5" s="440"/>
      <c r="AJ5" s="438" t="s">
        <v>171</v>
      </c>
      <c r="AK5" s="439"/>
      <c r="AL5" s="440"/>
    </row>
    <row r="6" spans="1:38" s="177" customFormat="1" ht="12.75" customHeight="1" x14ac:dyDescent="0.55000000000000004">
      <c r="A6" s="167"/>
      <c r="B6" s="482"/>
      <c r="C6" s="479"/>
      <c r="D6" s="462"/>
      <c r="E6" s="463"/>
      <c r="F6" s="168"/>
      <c r="G6" s="169">
        <v>3</v>
      </c>
      <c r="H6" s="170">
        <v>3</v>
      </c>
      <c r="I6" s="170">
        <v>3</v>
      </c>
      <c r="J6" s="170">
        <v>3</v>
      </c>
      <c r="K6" s="171">
        <v>3</v>
      </c>
      <c r="L6" s="466"/>
      <c r="M6" s="172"/>
      <c r="N6" s="173">
        <v>3</v>
      </c>
      <c r="O6" s="174">
        <v>3</v>
      </c>
      <c r="P6" s="174">
        <v>3</v>
      </c>
      <c r="Q6" s="174">
        <v>3</v>
      </c>
      <c r="R6" s="175">
        <v>3</v>
      </c>
      <c r="S6" s="466"/>
      <c r="T6" s="176"/>
      <c r="U6" s="220" t="s">
        <v>55</v>
      </c>
      <c r="V6" s="220" t="s">
        <v>54</v>
      </c>
      <c r="X6" s="214" t="s">
        <v>98</v>
      </c>
      <c r="Y6" s="215" t="s">
        <v>55</v>
      </c>
      <c r="Z6" s="216" t="s">
        <v>54</v>
      </c>
      <c r="AA6" s="214" t="s">
        <v>98</v>
      </c>
      <c r="AB6" s="215" t="s">
        <v>55</v>
      </c>
      <c r="AC6" s="216" t="s">
        <v>54</v>
      </c>
      <c r="AD6" s="217" t="s">
        <v>98</v>
      </c>
      <c r="AE6" s="215" t="s">
        <v>55</v>
      </c>
      <c r="AF6" s="218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6" t="s">
        <v>54</v>
      </c>
    </row>
    <row r="7" spans="1:38" ht="15.2" customHeight="1" x14ac:dyDescent="0.4">
      <c r="A7" s="141"/>
      <c r="B7" s="222">
        <v>1</v>
      </c>
      <c r="C7" s="223" t="str">
        <f>IF(เวลาเรียน1!B6="","",เวลาเรียน1!B6)</f>
        <v>16612</v>
      </c>
      <c r="D7" s="224" t="str">
        <f>IF(เวลาเรียน1!C6="","",เวลาเรียน1!C6)</f>
        <v>สิรวิชญ์</v>
      </c>
      <c r="E7" s="225" t="str">
        <f>IF(เวลาเรียน1!D6="","",เวลาเรียน1!D6)</f>
        <v>จรูญสิริพันธ์</v>
      </c>
      <c r="F7" s="150"/>
      <c r="G7" s="298"/>
      <c r="H7" s="299"/>
      <c r="I7" s="299"/>
      <c r="J7" s="299"/>
      <c r="K7" s="300"/>
      <c r="L7" s="245" t="str">
        <f>IF(OR(G7="",H7="",I7="",J7="",K7=""),"",MODE(G7:K7))</f>
        <v/>
      </c>
      <c r="M7" s="301"/>
      <c r="N7" s="298"/>
      <c r="O7" s="299"/>
      <c r="P7" s="299"/>
      <c r="Q7" s="299"/>
      <c r="R7" s="300"/>
      <c r="S7" s="245">
        <v>3</v>
      </c>
      <c r="T7" s="302"/>
      <c r="U7" s="245" t="str">
        <f>IF(AND(G7="",H7="",I7="",J7="",K7="",N7="",O7="",P7="",Q7="",R7=""),"",MODE(G7:K7,N7:R7))</f>
        <v/>
      </c>
      <c r="V7" s="303" t="str">
        <f>IF(U7=3,"ดีเยี่ยม",IF(U7=2,"ดี",IF(U7=1,"ผ่าน",IF(U7=0,"ไม่ผ่าน"," "))))</f>
        <v xml:space="preserve"> </v>
      </c>
      <c r="X7" s="247" t="str">
        <f>IF(OR(G7="",H7="",I7="",J7="",K7="",N7="",O7="",P7="",Q7="",R7=""),"",SUM(G7+N7))</f>
        <v/>
      </c>
      <c r="Y7" s="248" t="str">
        <f>IF(OR(X7="",X7="ขส",X7="-"),"",IF(X7&lt;=0,0,IF(X7&lt;=2,1,IF(X7&lt;=4,2,3))))</f>
        <v/>
      </c>
      <c r="Z7" s="351" t="str">
        <f>IF(OR(X7="",X7="ขส",X7="-"),"",IF(Y7&lt;1,"ไม่ผ่าน",IF(Y7&lt;2,"ผ่าน",IF(Y7&lt;3,"ดี","ดีเยี่ยม"))))</f>
        <v/>
      </c>
      <c r="AA7" s="247" t="str">
        <f>IF(OR(G7="",H7="",I7="",J7="",K7="",N7="",O7="",P7="",Q7="",R7=""),"",SUM(H7+O7))</f>
        <v/>
      </c>
      <c r="AB7" s="248" t="str">
        <f>IF(OR(AA7="",AA7="ขส",AA7="-"),"",IF(AA7&lt;=0,0,IF(AA7&lt;=2,1,IF(AA7&lt;=4,2,3))))</f>
        <v/>
      </c>
      <c r="AC7" s="351" t="str">
        <f>IF(OR(AA7="",AA7="ขส",AA7="-"),"",IF(AB7&lt;1,"ไม่ผ่าน",IF(AB7&lt;2,"ผ่าน",IF(AB7&lt;3,"ดี","ดีเยี่ยม"))))</f>
        <v/>
      </c>
      <c r="AD7" s="251" t="str">
        <f>IF(OR(G7="",H7="",I7="",J7="",K7="",N7="",O7="",P7="",Q7="",R7=""),"",SUM(I7+P7))</f>
        <v/>
      </c>
      <c r="AE7" s="248" t="str">
        <f>IF(OR(AD7="",AD7="ขส",AD7="-"),"",IF(AD7&lt;=0,0,IF(AD7&lt;=2,1,IF(AD7&lt;=4,2,3))))</f>
        <v/>
      </c>
      <c r="AF7" s="352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IF(OR(G7="",H7="",I7="",J7="",K7="",N7="",O7="",P7="",Q7="",R7=""),"",SUM(J7+Q7))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51" t="str">
        <f>IF(OR(G7="",H7="",I7="",J7="",K7="",N7="",O7="",P7="",Q7="",R7=""),"",SUM(K7+R7))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</row>
    <row r="8" spans="1:38" ht="15.2" customHeight="1" x14ac:dyDescent="0.4">
      <c r="A8" s="141"/>
      <c r="B8" s="226">
        <v>2</v>
      </c>
      <c r="C8" s="227" t="str">
        <f>IF(เวลาเรียน1!B7="","",เวลาเรียน1!B7)</f>
        <v>16618</v>
      </c>
      <c r="D8" s="228" t="str">
        <f>IF(เวลาเรียน1!C7="","",เวลาเรียน1!C7)</f>
        <v>เดชาธร</v>
      </c>
      <c r="E8" s="229" t="str">
        <f>IF(เวลาเรียน1!D7="","",เวลาเรียน1!D7)</f>
        <v>เครือแก้ว</v>
      </c>
      <c r="F8" s="150"/>
      <c r="G8" s="298"/>
      <c r="H8" s="299"/>
      <c r="I8" s="299"/>
      <c r="J8" s="299"/>
      <c r="K8" s="300"/>
      <c r="L8" s="245" t="str">
        <f>IF(OR(G8="",H8="",I8="",J8="",K8=""),"",MODE(G8:K8))</f>
        <v/>
      </c>
      <c r="M8" s="302"/>
      <c r="N8" s="298"/>
      <c r="O8" s="299"/>
      <c r="P8" s="299"/>
      <c r="Q8" s="299"/>
      <c r="R8" s="300"/>
      <c r="S8" s="245" t="str">
        <f t="shared" ref="S8:S66" si="0">IF(OR(N8="",O8="",P8="",Q8="",R8=""),"",MODE(N8:R8))</f>
        <v/>
      </c>
      <c r="T8" s="302"/>
      <c r="U8" s="245" t="str">
        <f>IF(AND(G8="",H8="",I8="",J8="",K8="",N8="",O8="",P8="",Q8="",R8=""),"",MODE(G8:K8,N8:R8))</f>
        <v/>
      </c>
      <c r="V8" s="303" t="str">
        <f t="shared" ref="V8:V66" si="1">IF(U8=3,"ดีเยี่ยม",IF(U8=2,"ดี",IF(U8=1,"ผ่าน",IF(U8=0,"ไม่ผ่าน"," "))))</f>
        <v xml:space="preserve"> </v>
      </c>
      <c r="X8" s="247" t="str">
        <f t="shared" ref="X8:X66" si="2">IF(OR(G8="",H8="",I8="",J8="",K8="",N8="",O8="",P8="",Q8="",R8=""),"",SUM(G8+N8))</f>
        <v/>
      </c>
      <c r="Y8" s="248" t="str">
        <f t="shared" ref="Y8:Y66" si="3">IF(OR(X8="",X8="ขส",X8="-"),"",IF(X8&lt;=0,0,IF(X8&lt;=2,1,IF(X8&lt;=4,2,3))))</f>
        <v/>
      </c>
      <c r="Z8" s="351" t="str">
        <f t="shared" ref="Z8:Z66" si="4">IF(OR(X8="",X8="ขส",X8="-"),"",IF(Y8&lt;1,"ไม่ผ่าน",IF(Y8&lt;2,"ผ่าน",IF(Y8&lt;3,"ดี","ดีเยี่ยม"))))</f>
        <v/>
      </c>
      <c r="AA8" s="247" t="str">
        <f t="shared" ref="AA8:AA66" si="5">IF(OR(G8="",H8="",I8="",J8="",K8="",N8="",O8="",P8="",Q8="",R8=""),"",SUM(H8+O8))</f>
        <v/>
      </c>
      <c r="AB8" s="248" t="str">
        <f t="shared" ref="AB8:AB66" si="6">IF(OR(AA8="",AA8="ขส",AA8="-"),"",IF(AA8&lt;=0,0,IF(AA8&lt;=2,1,IF(AA8&lt;=4,2,3))))</f>
        <v/>
      </c>
      <c r="AC8" s="351" t="str">
        <f t="shared" ref="AC8:AC58" si="7">IF(OR(AA8="",AA8="ขส",AA8="-"),"",IF(AB8&lt;1,"ไม่ผ่าน",IF(AB8&lt;2,"ผ่าน",IF(AB8&lt;3,"ดี","ดีเยี่ยม"))))</f>
        <v/>
      </c>
      <c r="AD8" s="251" t="str">
        <f t="shared" ref="AD8:AD66" si="8">IF(OR(G8="",H8="",I8="",J8="",K8="",N8="",O8="",P8="",Q8="",R8=""),"",SUM(I8+P8))</f>
        <v/>
      </c>
      <c r="AE8" s="248" t="str">
        <f t="shared" ref="AE8:AE66" si="9">IF(OR(AD8="",AD8="ขส",AD8="-"),"",IF(AD8&lt;=0,0,IF(AD8&lt;=2,1,IF(AD8&lt;=4,2,3))))</f>
        <v/>
      </c>
      <c r="AF8" s="352" t="str">
        <f t="shared" ref="AF8:AF66" si="10">IF(OR(AD8="",AD8="ขส",AD8="-"),"",IF(AE8&lt;1,"ไม่ผ่าน",IF(AE8&lt;2,"ผ่าน",IF(AE8&lt;3,"ดี","ดีเยี่ยม"))))</f>
        <v/>
      </c>
      <c r="AG8" s="247" t="str">
        <f t="shared" ref="AG8:AG66" si="11">IF(OR(G8="",H8="",I8="",J8="",K8="",N8="",O8="",P8="",Q8="",R8=""),"",SUM(J8+Q8))</f>
        <v/>
      </c>
      <c r="AH8" s="248" t="str">
        <f t="shared" ref="AH8:AH66" si="12">IF(OR(AG8="",AG8="ขส",AG8="-"),"",IF(AG8&lt;=0,0,IF(AG8&lt;=2,1,IF(AG8&lt;=4,2,3))))</f>
        <v/>
      </c>
      <c r="AI8" s="351" t="str">
        <f t="shared" ref="AI8:AI66" si="13">IF(OR(AG8="",AG8="ขส",AG8="-"),"",IF(AH8&lt;1,"ไม่ผ่าน",IF(AH8&lt;2,"ผ่าน",IF(AH8&lt;3,"ดี","ดีเยี่ยม"))))</f>
        <v/>
      </c>
      <c r="AJ8" s="251" t="str">
        <f t="shared" ref="AJ8:AJ66" si="14">IF(OR(G8="",H8="",I8="",J8="",K8="",N8="",O8="",P8="",Q8="",R8=""),"",SUM(K8+R8))</f>
        <v/>
      </c>
      <c r="AK8" s="248" t="str">
        <f t="shared" ref="AK8:AK66" si="15">IF(OR(AJ8="",AJ8="ขส",AJ8="-"),"",IF(AJ8&lt;=0,0,IF(AJ8&lt;=2,1,IF(AJ8&lt;=4,2,3))))</f>
        <v/>
      </c>
      <c r="AL8" s="351" t="str">
        <f t="shared" ref="AL8:AL66" si="16">IF(OR(AJ8="",AJ8="ขส",AJ8="-"),"",IF(AK8&lt;1,"ไม่ผ่าน",IF(AK8&lt;2,"ผ่าน",IF(AK8&lt;3,"ดี","ดีเยี่ยม"))))</f>
        <v/>
      </c>
    </row>
    <row r="9" spans="1:38" ht="15.2" customHeight="1" x14ac:dyDescent="0.4">
      <c r="A9" s="141"/>
      <c r="B9" s="226">
        <v>3</v>
      </c>
      <c r="C9" s="227" t="str">
        <f>IF(เวลาเรียน1!B8="","",เวลาเรียน1!B8)</f>
        <v>16624</v>
      </c>
      <c r="D9" s="228" t="str">
        <f>IF(เวลาเรียน1!C8="","",เวลาเรียน1!C8)</f>
        <v>พงศกรณ์</v>
      </c>
      <c r="E9" s="229" t="str">
        <f>IF(เวลาเรียน1!D8="","",เวลาเรียน1!D8)</f>
        <v>ลิมปนเทวินทร์</v>
      </c>
      <c r="F9" s="150"/>
      <c r="G9" s="298"/>
      <c r="H9" s="299"/>
      <c r="I9" s="299"/>
      <c r="J9" s="299"/>
      <c r="K9" s="300"/>
      <c r="L9" s="245" t="str">
        <f t="shared" ref="L9:L66" si="17">IF(OR(G9="",H9="",I9="",J9="",K9=""),"",MODE(G9:K9))</f>
        <v/>
      </c>
      <c r="M9" s="302"/>
      <c r="N9" s="298"/>
      <c r="O9" s="299"/>
      <c r="P9" s="299"/>
      <c r="Q9" s="299"/>
      <c r="R9" s="300"/>
      <c r="S9" s="245" t="str">
        <f t="shared" si="0"/>
        <v/>
      </c>
      <c r="T9" s="302"/>
      <c r="U9" s="245" t="str">
        <f t="shared" ref="U9:U66" si="18">IF(AND(G9="",H9="",I9="",J9="",K9="",N9="",O9="",P9="",Q9="",R9=""),"",MODE(G9:K9,N9:R9))</f>
        <v/>
      </c>
      <c r="V9" s="303" t="str">
        <f t="shared" si="1"/>
        <v xml:space="preserve"> </v>
      </c>
      <c r="X9" s="247" t="str">
        <f t="shared" si="2"/>
        <v/>
      </c>
      <c r="Y9" s="248" t="str">
        <f t="shared" si="3"/>
        <v/>
      </c>
      <c r="Z9" s="351" t="str">
        <f t="shared" si="4"/>
        <v/>
      </c>
      <c r="AA9" s="247" t="str">
        <f t="shared" si="5"/>
        <v/>
      </c>
      <c r="AB9" s="248" t="str">
        <f t="shared" si="6"/>
        <v/>
      </c>
      <c r="AC9" s="351" t="str">
        <f t="shared" si="7"/>
        <v/>
      </c>
      <c r="AD9" s="251" t="str">
        <f t="shared" si="8"/>
        <v/>
      </c>
      <c r="AE9" s="248" t="str">
        <f t="shared" si="9"/>
        <v/>
      </c>
      <c r="AF9" s="352" t="str">
        <f t="shared" si="10"/>
        <v/>
      </c>
      <c r="AG9" s="247" t="str">
        <f t="shared" si="11"/>
        <v/>
      </c>
      <c r="AH9" s="248" t="str">
        <f t="shared" si="12"/>
        <v/>
      </c>
      <c r="AI9" s="351" t="str">
        <f t="shared" si="13"/>
        <v/>
      </c>
      <c r="AJ9" s="251" t="str">
        <f t="shared" si="14"/>
        <v/>
      </c>
      <c r="AK9" s="248" t="str">
        <f t="shared" si="15"/>
        <v/>
      </c>
      <c r="AL9" s="351" t="str">
        <f t="shared" si="16"/>
        <v/>
      </c>
    </row>
    <row r="10" spans="1:38" ht="15.2" customHeight="1" x14ac:dyDescent="0.4">
      <c r="A10" s="141"/>
      <c r="B10" s="226">
        <v>4</v>
      </c>
      <c r="C10" s="227" t="str">
        <f>IF(เวลาเรียน1!B9="","",เวลาเรียน1!B9)</f>
        <v>16628</v>
      </c>
      <c r="D10" s="228" t="str">
        <f>IF(เวลาเรียน1!C9="","",เวลาเรียน1!C9)</f>
        <v>กิตติกวิน</v>
      </c>
      <c r="E10" s="229" t="str">
        <f>IF(เวลาเรียน1!D9="","",เวลาเรียน1!D9)</f>
        <v>โสภากุล</v>
      </c>
      <c r="F10" s="150"/>
      <c r="G10" s="298"/>
      <c r="H10" s="299"/>
      <c r="I10" s="299"/>
      <c r="J10" s="299"/>
      <c r="K10" s="300"/>
      <c r="L10" s="245" t="str">
        <f t="shared" si="17"/>
        <v/>
      </c>
      <c r="M10" s="302"/>
      <c r="N10" s="298"/>
      <c r="O10" s="299"/>
      <c r="P10" s="299"/>
      <c r="Q10" s="299"/>
      <c r="R10" s="300"/>
      <c r="S10" s="245" t="str">
        <f t="shared" si="0"/>
        <v/>
      </c>
      <c r="T10" s="302"/>
      <c r="U10" s="245" t="str">
        <f t="shared" si="18"/>
        <v/>
      </c>
      <c r="V10" s="303" t="str">
        <f t="shared" si="1"/>
        <v xml:space="preserve"> </v>
      </c>
      <c r="X10" s="247" t="str">
        <f t="shared" si="2"/>
        <v/>
      </c>
      <c r="Y10" s="248" t="str">
        <f t="shared" si="3"/>
        <v/>
      </c>
      <c r="Z10" s="351" t="str">
        <f t="shared" si="4"/>
        <v/>
      </c>
      <c r="AA10" s="247" t="str">
        <f t="shared" si="5"/>
        <v/>
      </c>
      <c r="AB10" s="248" t="str">
        <f t="shared" si="6"/>
        <v/>
      </c>
      <c r="AC10" s="351" t="str">
        <f t="shared" si="7"/>
        <v/>
      </c>
      <c r="AD10" s="251" t="str">
        <f t="shared" si="8"/>
        <v/>
      </c>
      <c r="AE10" s="248" t="str">
        <f t="shared" si="9"/>
        <v/>
      </c>
      <c r="AF10" s="352" t="str">
        <f t="shared" si="10"/>
        <v/>
      </c>
      <c r="AG10" s="247" t="str">
        <f t="shared" si="11"/>
        <v/>
      </c>
      <c r="AH10" s="248" t="str">
        <f t="shared" si="12"/>
        <v/>
      </c>
      <c r="AI10" s="351" t="str">
        <f t="shared" si="13"/>
        <v/>
      </c>
      <c r="AJ10" s="251" t="str">
        <f t="shared" si="14"/>
        <v/>
      </c>
      <c r="AK10" s="248" t="str">
        <f t="shared" si="15"/>
        <v/>
      </c>
      <c r="AL10" s="351" t="str">
        <f t="shared" si="16"/>
        <v/>
      </c>
    </row>
    <row r="11" spans="1:38" ht="15.2" customHeight="1" x14ac:dyDescent="0.4">
      <c r="A11" s="141"/>
      <c r="B11" s="226">
        <v>5</v>
      </c>
      <c r="C11" s="227" t="str">
        <f>IF(เวลาเรียน1!B10="","",เวลาเรียน1!B10)</f>
        <v>16634</v>
      </c>
      <c r="D11" s="228" t="str">
        <f>IF(เวลาเรียน1!C10="","",เวลาเรียน1!C10)</f>
        <v>ณฐภัทร</v>
      </c>
      <c r="E11" s="229" t="str">
        <f>IF(เวลาเรียน1!D10="","",เวลาเรียน1!D10)</f>
        <v>คำหอม</v>
      </c>
      <c r="F11" s="150"/>
      <c r="G11" s="298"/>
      <c r="H11" s="299"/>
      <c r="I11" s="299"/>
      <c r="J11" s="299"/>
      <c r="K11" s="300"/>
      <c r="L11" s="245" t="str">
        <f t="shared" si="17"/>
        <v/>
      </c>
      <c r="M11" s="302"/>
      <c r="N11" s="298"/>
      <c r="O11" s="299"/>
      <c r="P11" s="299"/>
      <c r="Q11" s="299"/>
      <c r="R11" s="300"/>
      <c r="S11" s="245" t="str">
        <f t="shared" si="0"/>
        <v/>
      </c>
      <c r="T11" s="302"/>
      <c r="U11" s="245" t="str">
        <f t="shared" si="18"/>
        <v/>
      </c>
      <c r="V11" s="303" t="str">
        <f t="shared" si="1"/>
        <v xml:space="preserve"> </v>
      </c>
      <c r="X11" s="247" t="str">
        <f t="shared" si="2"/>
        <v/>
      </c>
      <c r="Y11" s="248" t="str">
        <f t="shared" si="3"/>
        <v/>
      </c>
      <c r="Z11" s="351" t="str">
        <f t="shared" si="4"/>
        <v/>
      </c>
      <c r="AA11" s="247" t="str">
        <f t="shared" si="5"/>
        <v/>
      </c>
      <c r="AB11" s="248" t="str">
        <f t="shared" si="6"/>
        <v/>
      </c>
      <c r="AC11" s="351" t="str">
        <f t="shared" si="7"/>
        <v/>
      </c>
      <c r="AD11" s="251" t="str">
        <f t="shared" si="8"/>
        <v/>
      </c>
      <c r="AE11" s="248" t="str">
        <f t="shared" si="9"/>
        <v/>
      </c>
      <c r="AF11" s="352" t="str">
        <f t="shared" si="10"/>
        <v/>
      </c>
      <c r="AG11" s="247" t="str">
        <f t="shared" si="11"/>
        <v/>
      </c>
      <c r="AH11" s="248" t="str">
        <f t="shared" si="12"/>
        <v/>
      </c>
      <c r="AI11" s="351" t="str">
        <f t="shared" si="13"/>
        <v/>
      </c>
      <c r="AJ11" s="251" t="str">
        <f t="shared" si="14"/>
        <v/>
      </c>
      <c r="AK11" s="248" t="str">
        <f t="shared" si="15"/>
        <v/>
      </c>
      <c r="AL11" s="351" t="str">
        <f t="shared" si="16"/>
        <v/>
      </c>
    </row>
    <row r="12" spans="1:38" ht="15.2" customHeight="1" x14ac:dyDescent="0.4">
      <c r="A12" s="141"/>
      <c r="B12" s="226">
        <v>6</v>
      </c>
      <c r="C12" s="227" t="str">
        <f>IF(เวลาเรียน1!B11="","",เวลาเรียน1!B11)</f>
        <v>16638</v>
      </c>
      <c r="D12" s="228" t="str">
        <f>IF(เวลาเรียน1!C11="","",เวลาเรียน1!C11)</f>
        <v>วงศกร</v>
      </c>
      <c r="E12" s="229" t="str">
        <f>IF(เวลาเรียน1!D11="","",เวลาเรียน1!D11)</f>
        <v>ไชยวงศ์</v>
      </c>
      <c r="F12" s="150"/>
      <c r="G12" s="298"/>
      <c r="H12" s="299"/>
      <c r="I12" s="299"/>
      <c r="J12" s="299"/>
      <c r="K12" s="300"/>
      <c r="L12" s="245" t="str">
        <f t="shared" si="17"/>
        <v/>
      </c>
      <c r="M12" s="302"/>
      <c r="N12" s="298"/>
      <c r="O12" s="299"/>
      <c r="P12" s="299"/>
      <c r="Q12" s="299"/>
      <c r="R12" s="300"/>
      <c r="S12" s="245" t="str">
        <f t="shared" si="0"/>
        <v/>
      </c>
      <c r="T12" s="302"/>
      <c r="U12" s="245" t="str">
        <f t="shared" si="18"/>
        <v/>
      </c>
      <c r="V12" s="303" t="str">
        <f t="shared" si="1"/>
        <v xml:space="preserve"> </v>
      </c>
      <c r="X12" s="247" t="str">
        <f t="shared" si="2"/>
        <v/>
      </c>
      <c r="Y12" s="248" t="str">
        <f t="shared" si="3"/>
        <v/>
      </c>
      <c r="Z12" s="351" t="str">
        <f t="shared" si="4"/>
        <v/>
      </c>
      <c r="AA12" s="247" t="str">
        <f t="shared" si="5"/>
        <v/>
      </c>
      <c r="AB12" s="248" t="str">
        <f t="shared" si="6"/>
        <v/>
      </c>
      <c r="AC12" s="351" t="str">
        <f t="shared" si="7"/>
        <v/>
      </c>
      <c r="AD12" s="251" t="str">
        <f t="shared" si="8"/>
        <v/>
      </c>
      <c r="AE12" s="248" t="str">
        <f t="shared" si="9"/>
        <v/>
      </c>
      <c r="AF12" s="352" t="str">
        <f t="shared" si="10"/>
        <v/>
      </c>
      <c r="AG12" s="247" t="str">
        <f t="shared" si="11"/>
        <v/>
      </c>
      <c r="AH12" s="248" t="str">
        <f t="shared" si="12"/>
        <v/>
      </c>
      <c r="AI12" s="351" t="str">
        <f t="shared" si="13"/>
        <v/>
      </c>
      <c r="AJ12" s="251" t="str">
        <f t="shared" si="14"/>
        <v/>
      </c>
      <c r="AK12" s="248" t="str">
        <f t="shared" si="15"/>
        <v/>
      </c>
      <c r="AL12" s="351" t="str">
        <f t="shared" si="16"/>
        <v/>
      </c>
    </row>
    <row r="13" spans="1:38" ht="15.2" customHeight="1" x14ac:dyDescent="0.4">
      <c r="A13" s="141"/>
      <c r="B13" s="226">
        <v>7</v>
      </c>
      <c r="C13" s="227" t="str">
        <f>IF(เวลาเรียน1!B12="","",เวลาเรียน1!B12)</f>
        <v>16658</v>
      </c>
      <c r="D13" s="228" t="str">
        <f>IF(เวลาเรียน1!C12="","",เวลาเรียน1!C12)</f>
        <v>จิรัฎฐ์</v>
      </c>
      <c r="E13" s="229" t="str">
        <f>IF(เวลาเรียน1!D12="","",เวลาเรียน1!D12)</f>
        <v>เจริญวาสนุตร์</v>
      </c>
      <c r="F13" s="150"/>
      <c r="G13" s="298"/>
      <c r="H13" s="299"/>
      <c r="I13" s="299"/>
      <c r="J13" s="299"/>
      <c r="K13" s="300"/>
      <c r="L13" s="245" t="str">
        <f t="shared" si="17"/>
        <v/>
      </c>
      <c r="M13" s="302"/>
      <c r="N13" s="298"/>
      <c r="O13" s="299"/>
      <c r="P13" s="299"/>
      <c r="Q13" s="299"/>
      <c r="R13" s="300"/>
      <c r="S13" s="245" t="str">
        <f t="shared" si="0"/>
        <v/>
      </c>
      <c r="T13" s="302"/>
      <c r="U13" s="245" t="str">
        <f t="shared" si="18"/>
        <v/>
      </c>
      <c r="V13" s="303" t="str">
        <f t="shared" si="1"/>
        <v xml:space="preserve"> </v>
      </c>
      <c r="X13" s="247" t="str">
        <f t="shared" si="2"/>
        <v/>
      </c>
      <c r="Y13" s="248" t="str">
        <f t="shared" si="3"/>
        <v/>
      </c>
      <c r="Z13" s="351" t="str">
        <f t="shared" si="4"/>
        <v/>
      </c>
      <c r="AA13" s="247" t="str">
        <f t="shared" si="5"/>
        <v/>
      </c>
      <c r="AB13" s="248" t="str">
        <f t="shared" si="6"/>
        <v/>
      </c>
      <c r="AC13" s="351" t="str">
        <f t="shared" si="7"/>
        <v/>
      </c>
      <c r="AD13" s="251" t="str">
        <f t="shared" si="8"/>
        <v/>
      </c>
      <c r="AE13" s="248" t="str">
        <f t="shared" si="9"/>
        <v/>
      </c>
      <c r="AF13" s="352" t="str">
        <f t="shared" si="10"/>
        <v/>
      </c>
      <c r="AG13" s="247" t="str">
        <f t="shared" si="11"/>
        <v/>
      </c>
      <c r="AH13" s="248" t="str">
        <f t="shared" si="12"/>
        <v/>
      </c>
      <c r="AI13" s="351" t="str">
        <f t="shared" si="13"/>
        <v/>
      </c>
      <c r="AJ13" s="251" t="str">
        <f t="shared" si="14"/>
        <v/>
      </c>
      <c r="AK13" s="248" t="str">
        <f t="shared" si="15"/>
        <v/>
      </c>
      <c r="AL13" s="351" t="str">
        <f t="shared" si="16"/>
        <v/>
      </c>
    </row>
    <row r="14" spans="1:38" ht="15.2" customHeight="1" x14ac:dyDescent="0.4">
      <c r="A14" s="141"/>
      <c r="B14" s="226">
        <v>8</v>
      </c>
      <c r="C14" s="227" t="str">
        <f>IF(เวลาเรียน1!B13="","",เวลาเรียน1!B13)</f>
        <v>16687</v>
      </c>
      <c r="D14" s="228" t="str">
        <f>IF(เวลาเรียน1!C13="","",เวลาเรียน1!C13)</f>
        <v>ธันต์ชนก</v>
      </c>
      <c r="E14" s="229" t="str">
        <f>IF(เวลาเรียน1!D13="","",เวลาเรียน1!D13)</f>
        <v>ช่องประเสริฐ</v>
      </c>
      <c r="F14" s="150"/>
      <c r="G14" s="298"/>
      <c r="H14" s="299"/>
      <c r="I14" s="299"/>
      <c r="J14" s="299"/>
      <c r="K14" s="300"/>
      <c r="L14" s="245" t="str">
        <f t="shared" si="17"/>
        <v/>
      </c>
      <c r="M14" s="302"/>
      <c r="N14" s="298"/>
      <c r="O14" s="299"/>
      <c r="P14" s="299"/>
      <c r="Q14" s="299"/>
      <c r="R14" s="300"/>
      <c r="S14" s="245" t="str">
        <f t="shared" si="0"/>
        <v/>
      </c>
      <c r="T14" s="302"/>
      <c r="U14" s="245" t="str">
        <f t="shared" si="18"/>
        <v/>
      </c>
      <c r="V14" s="303" t="str">
        <f t="shared" si="1"/>
        <v xml:space="preserve"> </v>
      </c>
      <c r="X14" s="247" t="str">
        <f t="shared" si="2"/>
        <v/>
      </c>
      <c r="Y14" s="248" t="str">
        <f t="shared" si="3"/>
        <v/>
      </c>
      <c r="Z14" s="351" t="str">
        <f t="shared" si="4"/>
        <v/>
      </c>
      <c r="AA14" s="247" t="str">
        <f t="shared" si="5"/>
        <v/>
      </c>
      <c r="AB14" s="248" t="str">
        <f t="shared" si="6"/>
        <v/>
      </c>
      <c r="AC14" s="351" t="str">
        <f t="shared" si="7"/>
        <v/>
      </c>
      <c r="AD14" s="251" t="str">
        <f t="shared" si="8"/>
        <v/>
      </c>
      <c r="AE14" s="248" t="str">
        <f t="shared" si="9"/>
        <v/>
      </c>
      <c r="AF14" s="352" t="str">
        <f t="shared" si="10"/>
        <v/>
      </c>
      <c r="AG14" s="247" t="str">
        <f t="shared" si="11"/>
        <v/>
      </c>
      <c r="AH14" s="248" t="str">
        <f t="shared" si="12"/>
        <v/>
      </c>
      <c r="AI14" s="351" t="str">
        <f t="shared" si="13"/>
        <v/>
      </c>
      <c r="AJ14" s="251" t="str">
        <f t="shared" si="14"/>
        <v/>
      </c>
      <c r="AK14" s="248" t="str">
        <f t="shared" si="15"/>
        <v/>
      </c>
      <c r="AL14" s="351" t="str">
        <f t="shared" si="16"/>
        <v/>
      </c>
    </row>
    <row r="15" spans="1:38" ht="15.2" customHeight="1" x14ac:dyDescent="0.4">
      <c r="A15" s="141"/>
      <c r="B15" s="226">
        <v>9</v>
      </c>
      <c r="C15" s="227" t="str">
        <f>IF(เวลาเรียน1!B14="","",เวลาเรียน1!B14)</f>
        <v>16688</v>
      </c>
      <c r="D15" s="228" t="str">
        <f>IF(เวลาเรียน1!C14="","",เวลาเรียน1!C14)</f>
        <v>ณศลา</v>
      </c>
      <c r="E15" s="229" t="str">
        <f>IF(เวลาเรียน1!D14="","",เวลาเรียน1!D14)</f>
        <v>แสงชูวงษ์</v>
      </c>
      <c r="F15" s="150"/>
      <c r="G15" s="298"/>
      <c r="H15" s="299"/>
      <c r="I15" s="299"/>
      <c r="J15" s="299"/>
      <c r="K15" s="300"/>
      <c r="L15" s="245" t="str">
        <f t="shared" si="17"/>
        <v/>
      </c>
      <c r="M15" s="302"/>
      <c r="N15" s="298"/>
      <c r="O15" s="299"/>
      <c r="P15" s="299"/>
      <c r="Q15" s="299"/>
      <c r="R15" s="300"/>
      <c r="S15" s="245" t="str">
        <f t="shared" si="0"/>
        <v/>
      </c>
      <c r="T15" s="302"/>
      <c r="U15" s="245" t="str">
        <f t="shared" si="18"/>
        <v/>
      </c>
      <c r="V15" s="303" t="str">
        <f t="shared" si="1"/>
        <v xml:space="preserve"> </v>
      </c>
      <c r="X15" s="247" t="str">
        <f t="shared" si="2"/>
        <v/>
      </c>
      <c r="Y15" s="248" t="str">
        <f t="shared" si="3"/>
        <v/>
      </c>
      <c r="Z15" s="351" t="str">
        <f t="shared" si="4"/>
        <v/>
      </c>
      <c r="AA15" s="247" t="str">
        <f t="shared" si="5"/>
        <v/>
      </c>
      <c r="AB15" s="248" t="str">
        <f t="shared" si="6"/>
        <v/>
      </c>
      <c r="AC15" s="351" t="str">
        <f t="shared" si="7"/>
        <v/>
      </c>
      <c r="AD15" s="251" t="str">
        <f t="shared" si="8"/>
        <v/>
      </c>
      <c r="AE15" s="248" t="str">
        <f t="shared" si="9"/>
        <v/>
      </c>
      <c r="AF15" s="352" t="str">
        <f t="shared" si="10"/>
        <v/>
      </c>
      <c r="AG15" s="247" t="str">
        <f t="shared" si="11"/>
        <v/>
      </c>
      <c r="AH15" s="248" t="str">
        <f t="shared" si="12"/>
        <v/>
      </c>
      <c r="AI15" s="351" t="str">
        <f t="shared" si="13"/>
        <v/>
      </c>
      <c r="AJ15" s="251" t="str">
        <f t="shared" si="14"/>
        <v/>
      </c>
      <c r="AK15" s="248" t="str">
        <f t="shared" si="15"/>
        <v/>
      </c>
      <c r="AL15" s="351" t="str">
        <f t="shared" si="16"/>
        <v/>
      </c>
    </row>
    <row r="16" spans="1:38" ht="15.2" customHeight="1" x14ac:dyDescent="0.4">
      <c r="A16" s="141"/>
      <c r="B16" s="226">
        <v>10</v>
      </c>
      <c r="C16" s="227" t="str">
        <f>IF(เวลาเรียน1!B15="","",เวลาเรียน1!B15)</f>
        <v>16691</v>
      </c>
      <c r="D16" s="228" t="str">
        <f>IF(เวลาเรียน1!C15="","",เวลาเรียน1!C15)</f>
        <v>ปาภังกร</v>
      </c>
      <c r="E16" s="229" t="str">
        <f>IF(เวลาเรียน1!D15="","",เวลาเรียน1!D15)</f>
        <v>ไชยวินิจ</v>
      </c>
      <c r="F16" s="150"/>
      <c r="G16" s="298"/>
      <c r="H16" s="299"/>
      <c r="I16" s="299"/>
      <c r="J16" s="299"/>
      <c r="K16" s="300"/>
      <c r="L16" s="245" t="str">
        <f t="shared" si="17"/>
        <v/>
      </c>
      <c r="M16" s="302"/>
      <c r="N16" s="298"/>
      <c r="O16" s="299"/>
      <c r="P16" s="299"/>
      <c r="Q16" s="299"/>
      <c r="R16" s="300"/>
      <c r="S16" s="245" t="str">
        <f t="shared" si="0"/>
        <v/>
      </c>
      <c r="T16" s="302"/>
      <c r="U16" s="245" t="str">
        <f t="shared" si="18"/>
        <v/>
      </c>
      <c r="V16" s="303" t="str">
        <f t="shared" si="1"/>
        <v xml:space="preserve"> </v>
      </c>
      <c r="X16" s="247" t="str">
        <f t="shared" si="2"/>
        <v/>
      </c>
      <c r="Y16" s="248" t="str">
        <f t="shared" si="3"/>
        <v/>
      </c>
      <c r="Z16" s="351" t="str">
        <f t="shared" si="4"/>
        <v/>
      </c>
      <c r="AA16" s="247" t="str">
        <f t="shared" si="5"/>
        <v/>
      </c>
      <c r="AB16" s="248" t="str">
        <f t="shared" si="6"/>
        <v/>
      </c>
      <c r="AC16" s="351" t="str">
        <f t="shared" si="7"/>
        <v/>
      </c>
      <c r="AD16" s="251" t="str">
        <f t="shared" si="8"/>
        <v/>
      </c>
      <c r="AE16" s="248" t="str">
        <f t="shared" si="9"/>
        <v/>
      </c>
      <c r="AF16" s="352" t="str">
        <f t="shared" si="10"/>
        <v/>
      </c>
      <c r="AG16" s="247" t="str">
        <f t="shared" si="11"/>
        <v/>
      </c>
      <c r="AH16" s="248" t="str">
        <f t="shared" si="12"/>
        <v/>
      </c>
      <c r="AI16" s="351" t="str">
        <f t="shared" si="13"/>
        <v/>
      </c>
      <c r="AJ16" s="251" t="str">
        <f t="shared" si="14"/>
        <v/>
      </c>
      <c r="AK16" s="248" t="str">
        <f t="shared" si="15"/>
        <v/>
      </c>
      <c r="AL16" s="351" t="str">
        <f t="shared" si="16"/>
        <v/>
      </c>
    </row>
    <row r="17" spans="1:38" ht="15.2" customHeight="1" x14ac:dyDescent="0.4">
      <c r="A17" s="141"/>
      <c r="B17" s="226">
        <v>11</v>
      </c>
      <c r="C17" s="227" t="str">
        <f>IF(เวลาเรียน1!B16="","",เวลาเรียน1!B16)</f>
        <v>16694</v>
      </c>
      <c r="D17" s="228" t="str">
        <f>IF(เวลาเรียน1!C16="","",เวลาเรียน1!C16)</f>
        <v>ทศพล</v>
      </c>
      <c r="E17" s="229" t="str">
        <f>IF(เวลาเรียน1!D16="","",เวลาเรียน1!D16)</f>
        <v>รักการค้า</v>
      </c>
      <c r="F17" s="150"/>
      <c r="G17" s="298"/>
      <c r="H17" s="299"/>
      <c r="I17" s="299"/>
      <c r="J17" s="299"/>
      <c r="K17" s="300"/>
      <c r="L17" s="245" t="str">
        <f t="shared" si="17"/>
        <v/>
      </c>
      <c r="M17" s="302"/>
      <c r="N17" s="298"/>
      <c r="O17" s="299"/>
      <c r="P17" s="299"/>
      <c r="Q17" s="299"/>
      <c r="R17" s="300"/>
      <c r="S17" s="245" t="str">
        <f t="shared" si="0"/>
        <v/>
      </c>
      <c r="T17" s="302"/>
      <c r="U17" s="245" t="str">
        <f t="shared" si="18"/>
        <v/>
      </c>
      <c r="V17" s="303" t="str">
        <f t="shared" si="1"/>
        <v xml:space="preserve"> </v>
      </c>
      <c r="X17" s="247" t="str">
        <f t="shared" si="2"/>
        <v/>
      </c>
      <c r="Y17" s="248" t="str">
        <f t="shared" si="3"/>
        <v/>
      </c>
      <c r="Z17" s="351" t="str">
        <f t="shared" si="4"/>
        <v/>
      </c>
      <c r="AA17" s="247" t="str">
        <f t="shared" si="5"/>
        <v/>
      </c>
      <c r="AB17" s="248" t="str">
        <f t="shared" si="6"/>
        <v/>
      </c>
      <c r="AC17" s="351" t="str">
        <f t="shared" si="7"/>
        <v/>
      </c>
      <c r="AD17" s="251" t="str">
        <f t="shared" si="8"/>
        <v/>
      </c>
      <c r="AE17" s="248" t="str">
        <f t="shared" si="9"/>
        <v/>
      </c>
      <c r="AF17" s="352" t="str">
        <f t="shared" si="10"/>
        <v/>
      </c>
      <c r="AG17" s="247" t="str">
        <f t="shared" si="11"/>
        <v/>
      </c>
      <c r="AH17" s="248" t="str">
        <f t="shared" si="12"/>
        <v/>
      </c>
      <c r="AI17" s="351" t="str">
        <f t="shared" si="13"/>
        <v/>
      </c>
      <c r="AJ17" s="251" t="str">
        <f t="shared" si="14"/>
        <v/>
      </c>
      <c r="AK17" s="248" t="str">
        <f t="shared" si="15"/>
        <v/>
      </c>
      <c r="AL17" s="351" t="str">
        <f t="shared" si="16"/>
        <v/>
      </c>
    </row>
    <row r="18" spans="1:38" ht="15.2" customHeight="1" x14ac:dyDescent="0.4">
      <c r="A18" s="141"/>
      <c r="B18" s="226">
        <v>12</v>
      </c>
      <c r="C18" s="227" t="str">
        <f>IF(เวลาเรียน1!B17="","",เวลาเรียน1!B17)</f>
        <v>16699</v>
      </c>
      <c r="D18" s="228" t="str">
        <f>IF(เวลาเรียน1!C17="","",เวลาเรียน1!C17)</f>
        <v>ปัณณวิชญ์</v>
      </c>
      <c r="E18" s="229" t="str">
        <f>IF(เวลาเรียน1!D17="","",เวลาเรียน1!D17)</f>
        <v>วีระรุจิวัฒน์</v>
      </c>
      <c r="F18" s="150"/>
      <c r="G18" s="298"/>
      <c r="H18" s="299"/>
      <c r="I18" s="299"/>
      <c r="J18" s="299"/>
      <c r="K18" s="300"/>
      <c r="L18" s="245" t="str">
        <f t="shared" si="17"/>
        <v/>
      </c>
      <c r="M18" s="302"/>
      <c r="N18" s="298"/>
      <c r="O18" s="299"/>
      <c r="P18" s="299"/>
      <c r="Q18" s="299"/>
      <c r="R18" s="300"/>
      <c r="S18" s="245" t="str">
        <f t="shared" si="0"/>
        <v/>
      </c>
      <c r="T18" s="302"/>
      <c r="U18" s="245" t="str">
        <f t="shared" si="18"/>
        <v/>
      </c>
      <c r="V18" s="303" t="str">
        <f t="shared" si="1"/>
        <v xml:space="preserve"> </v>
      </c>
      <c r="X18" s="247" t="str">
        <f t="shared" si="2"/>
        <v/>
      </c>
      <c r="Y18" s="248" t="str">
        <f t="shared" si="3"/>
        <v/>
      </c>
      <c r="Z18" s="351" t="str">
        <f t="shared" si="4"/>
        <v/>
      </c>
      <c r="AA18" s="247" t="str">
        <f t="shared" si="5"/>
        <v/>
      </c>
      <c r="AB18" s="248" t="str">
        <f t="shared" si="6"/>
        <v/>
      </c>
      <c r="AC18" s="351" t="str">
        <f t="shared" si="7"/>
        <v/>
      </c>
      <c r="AD18" s="251" t="str">
        <f t="shared" si="8"/>
        <v/>
      </c>
      <c r="AE18" s="248" t="str">
        <f t="shared" si="9"/>
        <v/>
      </c>
      <c r="AF18" s="352" t="str">
        <f t="shared" si="10"/>
        <v/>
      </c>
      <c r="AG18" s="247" t="str">
        <f t="shared" si="11"/>
        <v/>
      </c>
      <c r="AH18" s="248" t="str">
        <f t="shared" si="12"/>
        <v/>
      </c>
      <c r="AI18" s="351" t="str">
        <f t="shared" si="13"/>
        <v/>
      </c>
      <c r="AJ18" s="251" t="str">
        <f t="shared" si="14"/>
        <v/>
      </c>
      <c r="AK18" s="248" t="str">
        <f t="shared" si="15"/>
        <v/>
      </c>
      <c r="AL18" s="351" t="str">
        <f t="shared" si="16"/>
        <v/>
      </c>
    </row>
    <row r="19" spans="1:38" ht="15.2" customHeight="1" x14ac:dyDescent="0.4">
      <c r="A19" s="141"/>
      <c r="B19" s="226">
        <v>13</v>
      </c>
      <c r="C19" s="227" t="str">
        <f>IF(เวลาเรียน1!B18="","",เวลาเรียน1!B18)</f>
        <v>16712</v>
      </c>
      <c r="D19" s="228" t="str">
        <f>IF(เวลาเรียน1!C18="","",เวลาเรียน1!C18)</f>
        <v>ภคนันท์</v>
      </c>
      <c r="E19" s="229" t="str">
        <f>IF(เวลาเรียน1!D18="","",เวลาเรียน1!D18)</f>
        <v>อรวรรณหโณทัย</v>
      </c>
      <c r="F19" s="150"/>
      <c r="G19" s="298"/>
      <c r="H19" s="299"/>
      <c r="I19" s="299"/>
      <c r="J19" s="299"/>
      <c r="K19" s="300"/>
      <c r="L19" s="245" t="str">
        <f t="shared" si="17"/>
        <v/>
      </c>
      <c r="M19" s="302"/>
      <c r="N19" s="298"/>
      <c r="O19" s="299"/>
      <c r="P19" s="299"/>
      <c r="Q19" s="299"/>
      <c r="R19" s="300"/>
      <c r="S19" s="245" t="str">
        <f t="shared" si="0"/>
        <v/>
      </c>
      <c r="T19" s="302"/>
      <c r="U19" s="245" t="str">
        <f t="shared" si="18"/>
        <v/>
      </c>
      <c r="V19" s="303" t="str">
        <f t="shared" si="1"/>
        <v xml:space="preserve"> </v>
      </c>
      <c r="X19" s="247" t="str">
        <f t="shared" si="2"/>
        <v/>
      </c>
      <c r="Y19" s="248" t="str">
        <f t="shared" si="3"/>
        <v/>
      </c>
      <c r="Z19" s="351" t="str">
        <f t="shared" si="4"/>
        <v/>
      </c>
      <c r="AA19" s="247" t="str">
        <f t="shared" si="5"/>
        <v/>
      </c>
      <c r="AB19" s="248" t="str">
        <f t="shared" si="6"/>
        <v/>
      </c>
      <c r="AC19" s="351" t="str">
        <f t="shared" si="7"/>
        <v/>
      </c>
      <c r="AD19" s="251" t="str">
        <f t="shared" si="8"/>
        <v/>
      </c>
      <c r="AE19" s="248" t="str">
        <f t="shared" si="9"/>
        <v/>
      </c>
      <c r="AF19" s="352" t="str">
        <f t="shared" si="10"/>
        <v/>
      </c>
      <c r="AG19" s="247" t="str">
        <f t="shared" si="11"/>
        <v/>
      </c>
      <c r="AH19" s="248" t="str">
        <f t="shared" si="12"/>
        <v/>
      </c>
      <c r="AI19" s="351" t="str">
        <f t="shared" si="13"/>
        <v/>
      </c>
      <c r="AJ19" s="251" t="str">
        <f t="shared" si="14"/>
        <v/>
      </c>
      <c r="AK19" s="248" t="str">
        <f t="shared" si="15"/>
        <v/>
      </c>
      <c r="AL19" s="351" t="str">
        <f t="shared" si="16"/>
        <v/>
      </c>
    </row>
    <row r="20" spans="1:38" ht="15.2" customHeight="1" x14ac:dyDescent="0.4">
      <c r="A20" s="141"/>
      <c r="B20" s="226">
        <v>14</v>
      </c>
      <c r="C20" s="227" t="str">
        <f>IF(เวลาเรียน1!B19="","",เวลาเรียน1!B19)</f>
        <v>16715</v>
      </c>
      <c r="D20" s="228" t="str">
        <f>IF(เวลาเรียน1!C19="","",เวลาเรียน1!C19)</f>
        <v>กฤตตัสฎา</v>
      </c>
      <c r="E20" s="229" t="str">
        <f>IF(เวลาเรียน1!D19="","",เวลาเรียน1!D19)</f>
        <v>จันทร์ดำ</v>
      </c>
      <c r="F20" s="150"/>
      <c r="G20" s="298"/>
      <c r="H20" s="299"/>
      <c r="I20" s="299"/>
      <c r="J20" s="299"/>
      <c r="K20" s="300"/>
      <c r="L20" s="245" t="str">
        <f t="shared" si="17"/>
        <v/>
      </c>
      <c r="M20" s="302"/>
      <c r="N20" s="298"/>
      <c r="O20" s="299"/>
      <c r="P20" s="299"/>
      <c r="Q20" s="299"/>
      <c r="R20" s="300"/>
      <c r="S20" s="245" t="str">
        <f t="shared" si="0"/>
        <v/>
      </c>
      <c r="T20" s="302"/>
      <c r="U20" s="245" t="str">
        <f t="shared" si="18"/>
        <v/>
      </c>
      <c r="V20" s="303" t="str">
        <f t="shared" si="1"/>
        <v xml:space="preserve"> </v>
      </c>
      <c r="X20" s="247" t="str">
        <f t="shared" si="2"/>
        <v/>
      </c>
      <c r="Y20" s="248" t="str">
        <f t="shared" si="3"/>
        <v/>
      </c>
      <c r="Z20" s="351" t="str">
        <f t="shared" si="4"/>
        <v/>
      </c>
      <c r="AA20" s="247" t="str">
        <f t="shared" si="5"/>
        <v/>
      </c>
      <c r="AB20" s="248" t="str">
        <f t="shared" si="6"/>
        <v/>
      </c>
      <c r="AC20" s="351" t="str">
        <f t="shared" si="7"/>
        <v/>
      </c>
      <c r="AD20" s="251" t="str">
        <f t="shared" si="8"/>
        <v/>
      </c>
      <c r="AE20" s="248" t="str">
        <f t="shared" si="9"/>
        <v/>
      </c>
      <c r="AF20" s="352" t="str">
        <f t="shared" si="10"/>
        <v/>
      </c>
      <c r="AG20" s="247" t="str">
        <f t="shared" si="11"/>
        <v/>
      </c>
      <c r="AH20" s="248" t="str">
        <f t="shared" si="12"/>
        <v/>
      </c>
      <c r="AI20" s="351" t="str">
        <f t="shared" si="13"/>
        <v/>
      </c>
      <c r="AJ20" s="251" t="str">
        <f t="shared" si="14"/>
        <v/>
      </c>
      <c r="AK20" s="248" t="str">
        <f t="shared" si="15"/>
        <v/>
      </c>
      <c r="AL20" s="351" t="str">
        <f t="shared" si="16"/>
        <v/>
      </c>
    </row>
    <row r="21" spans="1:38" ht="15.2" customHeight="1" x14ac:dyDescent="0.4">
      <c r="A21" s="141"/>
      <c r="B21" s="226">
        <v>15</v>
      </c>
      <c r="C21" s="227" t="str">
        <f>IF(เวลาเรียน1!B20="","",เวลาเรียน1!B20)</f>
        <v>16717</v>
      </c>
      <c r="D21" s="228" t="str">
        <f>IF(เวลาเรียน1!C20="","",เวลาเรียน1!C20)</f>
        <v>พีรวิชญ์</v>
      </c>
      <c r="E21" s="229" t="str">
        <f>IF(เวลาเรียน1!D20="","",เวลาเรียน1!D20)</f>
        <v>วิระมิตรชัย</v>
      </c>
      <c r="F21" s="150"/>
      <c r="G21" s="298"/>
      <c r="H21" s="299"/>
      <c r="I21" s="299"/>
      <c r="J21" s="299"/>
      <c r="K21" s="300"/>
      <c r="L21" s="245" t="str">
        <f t="shared" si="17"/>
        <v/>
      </c>
      <c r="M21" s="302"/>
      <c r="N21" s="298"/>
      <c r="O21" s="299"/>
      <c r="P21" s="299"/>
      <c r="Q21" s="299"/>
      <c r="R21" s="300"/>
      <c r="S21" s="245" t="str">
        <f t="shared" si="0"/>
        <v/>
      </c>
      <c r="T21" s="302"/>
      <c r="U21" s="245" t="str">
        <f t="shared" si="18"/>
        <v/>
      </c>
      <c r="V21" s="303" t="str">
        <f t="shared" si="1"/>
        <v xml:space="preserve"> </v>
      </c>
      <c r="X21" s="247" t="str">
        <f t="shared" si="2"/>
        <v/>
      </c>
      <c r="Y21" s="248" t="str">
        <f t="shared" si="3"/>
        <v/>
      </c>
      <c r="Z21" s="351" t="str">
        <f t="shared" si="4"/>
        <v/>
      </c>
      <c r="AA21" s="247" t="str">
        <f t="shared" si="5"/>
        <v/>
      </c>
      <c r="AB21" s="248" t="str">
        <f t="shared" si="6"/>
        <v/>
      </c>
      <c r="AC21" s="351" t="str">
        <f t="shared" si="7"/>
        <v/>
      </c>
      <c r="AD21" s="251" t="str">
        <f t="shared" si="8"/>
        <v/>
      </c>
      <c r="AE21" s="248" t="str">
        <f t="shared" si="9"/>
        <v/>
      </c>
      <c r="AF21" s="352" t="str">
        <f t="shared" si="10"/>
        <v/>
      </c>
      <c r="AG21" s="247" t="str">
        <f t="shared" si="11"/>
        <v/>
      </c>
      <c r="AH21" s="248" t="str">
        <f t="shared" si="12"/>
        <v/>
      </c>
      <c r="AI21" s="351" t="str">
        <f t="shared" si="13"/>
        <v/>
      </c>
      <c r="AJ21" s="251" t="str">
        <f t="shared" si="14"/>
        <v/>
      </c>
      <c r="AK21" s="248" t="str">
        <f t="shared" si="15"/>
        <v/>
      </c>
      <c r="AL21" s="351" t="str">
        <f t="shared" si="16"/>
        <v/>
      </c>
    </row>
    <row r="22" spans="1:38" ht="15.2" customHeight="1" x14ac:dyDescent="0.4">
      <c r="A22" s="141"/>
      <c r="B22" s="226">
        <v>16</v>
      </c>
      <c r="C22" s="227" t="str">
        <f>IF(เวลาเรียน1!B21="","",เวลาเรียน1!B21)</f>
        <v>16718</v>
      </c>
      <c r="D22" s="228" t="str">
        <f>IF(เวลาเรียน1!C21="","",เวลาเรียน1!C21)</f>
        <v>ภูมิพัฒน์</v>
      </c>
      <c r="E22" s="229" t="str">
        <f>IF(เวลาเรียน1!D21="","",เวลาเรียน1!D21)</f>
        <v>จีรังกูล</v>
      </c>
      <c r="F22" s="150"/>
      <c r="G22" s="298"/>
      <c r="H22" s="299"/>
      <c r="I22" s="299"/>
      <c r="J22" s="299"/>
      <c r="K22" s="300"/>
      <c r="L22" s="245" t="str">
        <f t="shared" si="17"/>
        <v/>
      </c>
      <c r="M22" s="302"/>
      <c r="N22" s="298"/>
      <c r="O22" s="299"/>
      <c r="P22" s="299"/>
      <c r="Q22" s="299"/>
      <c r="R22" s="300"/>
      <c r="S22" s="245" t="str">
        <f t="shared" si="0"/>
        <v/>
      </c>
      <c r="T22" s="302"/>
      <c r="U22" s="245" t="str">
        <f t="shared" si="18"/>
        <v/>
      </c>
      <c r="V22" s="303" t="str">
        <f t="shared" si="1"/>
        <v xml:space="preserve"> </v>
      </c>
      <c r="X22" s="247" t="str">
        <f t="shared" si="2"/>
        <v/>
      </c>
      <c r="Y22" s="248" t="str">
        <f t="shared" si="3"/>
        <v/>
      </c>
      <c r="Z22" s="351" t="str">
        <f t="shared" si="4"/>
        <v/>
      </c>
      <c r="AA22" s="247" t="str">
        <f t="shared" si="5"/>
        <v/>
      </c>
      <c r="AB22" s="248" t="str">
        <f t="shared" si="6"/>
        <v/>
      </c>
      <c r="AC22" s="351" t="str">
        <f t="shared" si="7"/>
        <v/>
      </c>
      <c r="AD22" s="251" t="str">
        <f t="shared" si="8"/>
        <v/>
      </c>
      <c r="AE22" s="248" t="str">
        <f t="shared" si="9"/>
        <v/>
      </c>
      <c r="AF22" s="352" t="str">
        <f t="shared" si="10"/>
        <v/>
      </c>
      <c r="AG22" s="247" t="str">
        <f t="shared" si="11"/>
        <v/>
      </c>
      <c r="AH22" s="248" t="str">
        <f t="shared" si="12"/>
        <v/>
      </c>
      <c r="AI22" s="351" t="str">
        <f t="shared" si="13"/>
        <v/>
      </c>
      <c r="AJ22" s="251" t="str">
        <f t="shared" si="14"/>
        <v/>
      </c>
      <c r="AK22" s="248" t="str">
        <f t="shared" si="15"/>
        <v/>
      </c>
      <c r="AL22" s="351" t="str">
        <f t="shared" si="16"/>
        <v/>
      </c>
    </row>
    <row r="23" spans="1:38" ht="15.2" customHeight="1" x14ac:dyDescent="0.4">
      <c r="A23" s="141"/>
      <c r="B23" s="226">
        <v>17</v>
      </c>
      <c r="C23" s="227" t="str">
        <f>IF(เวลาเรียน1!B22="","",เวลาเรียน1!B22)</f>
        <v>16724</v>
      </c>
      <c r="D23" s="228" t="str">
        <f>IF(เวลาเรียน1!C22="","",เวลาเรียน1!C22)</f>
        <v>นราวิชญ์</v>
      </c>
      <c r="E23" s="229" t="str">
        <f>IF(เวลาเรียน1!D22="","",เวลาเรียน1!D22)</f>
        <v>เกิดผลมาก</v>
      </c>
      <c r="F23" s="150"/>
      <c r="G23" s="298"/>
      <c r="H23" s="299"/>
      <c r="I23" s="299"/>
      <c r="J23" s="299"/>
      <c r="K23" s="300"/>
      <c r="L23" s="245" t="str">
        <f t="shared" si="17"/>
        <v/>
      </c>
      <c r="M23" s="302"/>
      <c r="N23" s="298"/>
      <c r="O23" s="299"/>
      <c r="P23" s="299"/>
      <c r="Q23" s="299"/>
      <c r="R23" s="300"/>
      <c r="S23" s="245" t="str">
        <f t="shared" si="0"/>
        <v/>
      </c>
      <c r="T23" s="302"/>
      <c r="U23" s="245" t="str">
        <f t="shared" si="18"/>
        <v/>
      </c>
      <c r="V23" s="303" t="str">
        <f t="shared" si="1"/>
        <v xml:space="preserve"> </v>
      </c>
      <c r="X23" s="247" t="str">
        <f t="shared" si="2"/>
        <v/>
      </c>
      <c r="Y23" s="248" t="str">
        <f t="shared" si="3"/>
        <v/>
      </c>
      <c r="Z23" s="351" t="str">
        <f t="shared" si="4"/>
        <v/>
      </c>
      <c r="AA23" s="247" t="str">
        <f t="shared" si="5"/>
        <v/>
      </c>
      <c r="AB23" s="248" t="str">
        <f t="shared" si="6"/>
        <v/>
      </c>
      <c r="AC23" s="351" t="str">
        <f t="shared" si="7"/>
        <v/>
      </c>
      <c r="AD23" s="251" t="str">
        <f t="shared" si="8"/>
        <v/>
      </c>
      <c r="AE23" s="248" t="str">
        <f t="shared" si="9"/>
        <v/>
      </c>
      <c r="AF23" s="352" t="str">
        <f t="shared" si="10"/>
        <v/>
      </c>
      <c r="AG23" s="247" t="str">
        <f t="shared" si="11"/>
        <v/>
      </c>
      <c r="AH23" s="248" t="str">
        <f t="shared" si="12"/>
        <v/>
      </c>
      <c r="AI23" s="351" t="str">
        <f t="shared" si="13"/>
        <v/>
      </c>
      <c r="AJ23" s="251" t="str">
        <f t="shared" si="14"/>
        <v/>
      </c>
      <c r="AK23" s="248" t="str">
        <f t="shared" si="15"/>
        <v/>
      </c>
      <c r="AL23" s="351" t="str">
        <f t="shared" si="16"/>
        <v/>
      </c>
    </row>
    <row r="24" spans="1:38" ht="15.2" customHeight="1" x14ac:dyDescent="0.4">
      <c r="A24" s="141"/>
      <c r="B24" s="226">
        <v>18</v>
      </c>
      <c r="C24" s="227" t="str">
        <f>IF(เวลาเรียน1!B23="","",เวลาเรียน1!B23)</f>
        <v>16726</v>
      </c>
      <c r="D24" s="228" t="str">
        <f>IF(เวลาเรียน1!C23="","",เวลาเรียน1!C23)</f>
        <v>อิทธิพัฒน์</v>
      </c>
      <c r="E24" s="229" t="str">
        <f>IF(เวลาเรียน1!D23="","",เวลาเรียน1!D23)</f>
        <v>เลิศชาญวุฒิ</v>
      </c>
      <c r="F24" s="150"/>
      <c r="G24" s="298"/>
      <c r="H24" s="299"/>
      <c r="I24" s="299"/>
      <c r="J24" s="299"/>
      <c r="K24" s="300"/>
      <c r="L24" s="245" t="str">
        <f t="shared" si="17"/>
        <v/>
      </c>
      <c r="M24" s="302"/>
      <c r="N24" s="298"/>
      <c r="O24" s="299"/>
      <c r="P24" s="299"/>
      <c r="Q24" s="299"/>
      <c r="R24" s="300"/>
      <c r="S24" s="245" t="str">
        <f t="shared" si="0"/>
        <v/>
      </c>
      <c r="T24" s="302"/>
      <c r="U24" s="245" t="str">
        <f t="shared" si="18"/>
        <v/>
      </c>
      <c r="V24" s="303" t="str">
        <f t="shared" si="1"/>
        <v xml:space="preserve"> </v>
      </c>
      <c r="X24" s="247" t="str">
        <f t="shared" si="2"/>
        <v/>
      </c>
      <c r="Y24" s="248" t="str">
        <f t="shared" si="3"/>
        <v/>
      </c>
      <c r="Z24" s="351" t="str">
        <f t="shared" si="4"/>
        <v/>
      </c>
      <c r="AA24" s="247" t="str">
        <f t="shared" si="5"/>
        <v/>
      </c>
      <c r="AB24" s="248" t="str">
        <f t="shared" si="6"/>
        <v/>
      </c>
      <c r="AC24" s="351" t="str">
        <f t="shared" si="7"/>
        <v/>
      </c>
      <c r="AD24" s="251" t="str">
        <f t="shared" si="8"/>
        <v/>
      </c>
      <c r="AE24" s="248" t="str">
        <f t="shared" si="9"/>
        <v/>
      </c>
      <c r="AF24" s="352" t="str">
        <f t="shared" si="10"/>
        <v/>
      </c>
      <c r="AG24" s="247" t="str">
        <f t="shared" si="11"/>
        <v/>
      </c>
      <c r="AH24" s="248" t="str">
        <f t="shared" si="12"/>
        <v/>
      </c>
      <c r="AI24" s="351" t="str">
        <f t="shared" si="13"/>
        <v/>
      </c>
      <c r="AJ24" s="251" t="str">
        <f t="shared" si="14"/>
        <v/>
      </c>
      <c r="AK24" s="248" t="str">
        <f t="shared" si="15"/>
        <v/>
      </c>
      <c r="AL24" s="351" t="str">
        <f t="shared" si="16"/>
        <v/>
      </c>
    </row>
    <row r="25" spans="1:38" ht="15.2" customHeight="1" x14ac:dyDescent="0.4">
      <c r="A25" s="141"/>
      <c r="B25" s="226">
        <v>19</v>
      </c>
      <c r="C25" s="227" t="str">
        <f>IF(เวลาเรียน1!B24="","",เวลาเรียน1!B24)</f>
        <v>16730</v>
      </c>
      <c r="D25" s="228" t="str">
        <f>IF(เวลาเรียน1!C24="","",เวลาเรียน1!C24)</f>
        <v>พัฒน์</v>
      </c>
      <c r="E25" s="229" t="str">
        <f>IF(เวลาเรียน1!D24="","",เวลาเรียน1!D24)</f>
        <v>พิพัฒน์ศิริศักดิ์</v>
      </c>
      <c r="F25" s="150"/>
      <c r="G25" s="298"/>
      <c r="H25" s="299"/>
      <c r="I25" s="299"/>
      <c r="J25" s="299"/>
      <c r="K25" s="300"/>
      <c r="L25" s="245" t="str">
        <f t="shared" si="17"/>
        <v/>
      </c>
      <c r="M25" s="302"/>
      <c r="N25" s="298"/>
      <c r="O25" s="299"/>
      <c r="P25" s="299"/>
      <c r="Q25" s="299"/>
      <c r="R25" s="300"/>
      <c r="S25" s="245" t="str">
        <f t="shared" si="0"/>
        <v/>
      </c>
      <c r="T25" s="302"/>
      <c r="U25" s="245" t="str">
        <f t="shared" si="18"/>
        <v/>
      </c>
      <c r="V25" s="303" t="str">
        <f t="shared" si="1"/>
        <v xml:space="preserve"> </v>
      </c>
      <c r="X25" s="247" t="str">
        <f t="shared" si="2"/>
        <v/>
      </c>
      <c r="Y25" s="248" t="str">
        <f t="shared" si="3"/>
        <v/>
      </c>
      <c r="Z25" s="351" t="str">
        <f t="shared" si="4"/>
        <v/>
      </c>
      <c r="AA25" s="247" t="str">
        <f t="shared" si="5"/>
        <v/>
      </c>
      <c r="AB25" s="248" t="str">
        <f t="shared" si="6"/>
        <v/>
      </c>
      <c r="AC25" s="351" t="str">
        <f t="shared" si="7"/>
        <v/>
      </c>
      <c r="AD25" s="251" t="str">
        <f t="shared" si="8"/>
        <v/>
      </c>
      <c r="AE25" s="248" t="str">
        <f t="shared" si="9"/>
        <v/>
      </c>
      <c r="AF25" s="352" t="str">
        <f t="shared" si="10"/>
        <v/>
      </c>
      <c r="AG25" s="247" t="str">
        <f t="shared" si="11"/>
        <v/>
      </c>
      <c r="AH25" s="248" t="str">
        <f t="shared" si="12"/>
        <v/>
      </c>
      <c r="AI25" s="351" t="str">
        <f t="shared" si="13"/>
        <v/>
      </c>
      <c r="AJ25" s="251" t="str">
        <f t="shared" si="14"/>
        <v/>
      </c>
      <c r="AK25" s="248" t="str">
        <f t="shared" si="15"/>
        <v/>
      </c>
      <c r="AL25" s="351" t="str">
        <f t="shared" si="16"/>
        <v/>
      </c>
    </row>
    <row r="26" spans="1:38" ht="15.2" customHeight="1" x14ac:dyDescent="0.4">
      <c r="A26" s="141"/>
      <c r="B26" s="226">
        <v>20</v>
      </c>
      <c r="C26" s="227" t="str">
        <f>IF(เวลาเรียน1!B25="","",เวลาเรียน1!B25)</f>
        <v>16738</v>
      </c>
      <c r="D26" s="228" t="str">
        <f>IF(เวลาเรียน1!C25="","",เวลาเรียน1!C25)</f>
        <v>ณภัทร</v>
      </c>
      <c r="E26" s="229" t="str">
        <f>IF(เวลาเรียน1!D25="","",เวลาเรียน1!D25)</f>
        <v>ธรารัตน์เสถียร</v>
      </c>
      <c r="F26" s="150"/>
      <c r="G26" s="298"/>
      <c r="H26" s="299"/>
      <c r="I26" s="299"/>
      <c r="J26" s="299"/>
      <c r="K26" s="300"/>
      <c r="L26" s="245" t="str">
        <f t="shared" si="17"/>
        <v/>
      </c>
      <c r="M26" s="302"/>
      <c r="N26" s="298"/>
      <c r="O26" s="299"/>
      <c r="P26" s="299"/>
      <c r="Q26" s="299"/>
      <c r="R26" s="300"/>
      <c r="S26" s="245" t="str">
        <f t="shared" si="0"/>
        <v/>
      </c>
      <c r="T26" s="302"/>
      <c r="U26" s="245" t="str">
        <f t="shared" si="18"/>
        <v/>
      </c>
      <c r="V26" s="303" t="str">
        <f t="shared" si="1"/>
        <v xml:space="preserve"> </v>
      </c>
      <c r="X26" s="247" t="str">
        <f t="shared" si="2"/>
        <v/>
      </c>
      <c r="Y26" s="248" t="str">
        <f t="shared" si="3"/>
        <v/>
      </c>
      <c r="Z26" s="351" t="str">
        <f t="shared" si="4"/>
        <v/>
      </c>
      <c r="AA26" s="247" t="str">
        <f t="shared" si="5"/>
        <v/>
      </c>
      <c r="AB26" s="248" t="str">
        <f t="shared" si="6"/>
        <v/>
      </c>
      <c r="AC26" s="351" t="str">
        <f t="shared" si="7"/>
        <v/>
      </c>
      <c r="AD26" s="251" t="str">
        <f t="shared" si="8"/>
        <v/>
      </c>
      <c r="AE26" s="248" t="str">
        <f t="shared" si="9"/>
        <v/>
      </c>
      <c r="AF26" s="352" t="str">
        <f t="shared" si="10"/>
        <v/>
      </c>
      <c r="AG26" s="247" t="str">
        <f t="shared" si="11"/>
        <v/>
      </c>
      <c r="AH26" s="248" t="str">
        <f t="shared" si="12"/>
        <v/>
      </c>
      <c r="AI26" s="351" t="str">
        <f t="shared" si="13"/>
        <v/>
      </c>
      <c r="AJ26" s="251" t="str">
        <f t="shared" si="14"/>
        <v/>
      </c>
      <c r="AK26" s="248" t="str">
        <f t="shared" si="15"/>
        <v/>
      </c>
      <c r="AL26" s="351" t="str">
        <f t="shared" si="16"/>
        <v/>
      </c>
    </row>
    <row r="27" spans="1:38" ht="15.2" customHeight="1" x14ac:dyDescent="0.4">
      <c r="A27" s="141"/>
      <c r="B27" s="226">
        <v>21</v>
      </c>
      <c r="C27" s="227" t="str">
        <f>IF(เวลาเรียน1!B26="","",เวลาเรียน1!B26)</f>
        <v>16740</v>
      </c>
      <c r="D27" s="228" t="str">
        <f>IF(เวลาเรียน1!C26="","",เวลาเรียน1!C26)</f>
        <v>กฤตภาส</v>
      </c>
      <c r="E27" s="229" t="str">
        <f>IF(เวลาเรียน1!D26="","",เวลาเรียน1!D26)</f>
        <v>พัฒนกุล</v>
      </c>
      <c r="F27" s="150"/>
      <c r="G27" s="298"/>
      <c r="H27" s="299"/>
      <c r="I27" s="299"/>
      <c r="J27" s="299"/>
      <c r="K27" s="300"/>
      <c r="L27" s="245" t="str">
        <f t="shared" si="17"/>
        <v/>
      </c>
      <c r="M27" s="302"/>
      <c r="N27" s="298"/>
      <c r="O27" s="299"/>
      <c r="P27" s="299"/>
      <c r="Q27" s="299"/>
      <c r="R27" s="300"/>
      <c r="S27" s="245" t="str">
        <f t="shared" si="0"/>
        <v/>
      </c>
      <c r="T27" s="302"/>
      <c r="U27" s="245" t="str">
        <f t="shared" si="18"/>
        <v/>
      </c>
      <c r="V27" s="303" t="str">
        <f t="shared" si="1"/>
        <v xml:space="preserve"> </v>
      </c>
      <c r="X27" s="247" t="str">
        <f t="shared" si="2"/>
        <v/>
      </c>
      <c r="Y27" s="248" t="str">
        <f t="shared" si="3"/>
        <v/>
      </c>
      <c r="Z27" s="351" t="str">
        <f t="shared" si="4"/>
        <v/>
      </c>
      <c r="AA27" s="247" t="str">
        <f t="shared" si="5"/>
        <v/>
      </c>
      <c r="AB27" s="248" t="str">
        <f t="shared" si="6"/>
        <v/>
      </c>
      <c r="AC27" s="351" t="str">
        <f t="shared" si="7"/>
        <v/>
      </c>
      <c r="AD27" s="251" t="str">
        <f t="shared" si="8"/>
        <v/>
      </c>
      <c r="AE27" s="248" t="str">
        <f t="shared" si="9"/>
        <v/>
      </c>
      <c r="AF27" s="352" t="str">
        <f t="shared" si="10"/>
        <v/>
      </c>
      <c r="AG27" s="247" t="str">
        <f t="shared" si="11"/>
        <v/>
      </c>
      <c r="AH27" s="248" t="str">
        <f t="shared" si="12"/>
        <v/>
      </c>
      <c r="AI27" s="351" t="str">
        <f t="shared" si="13"/>
        <v/>
      </c>
      <c r="AJ27" s="251" t="str">
        <f t="shared" si="14"/>
        <v/>
      </c>
      <c r="AK27" s="248" t="str">
        <f t="shared" si="15"/>
        <v/>
      </c>
      <c r="AL27" s="351" t="str">
        <f t="shared" si="16"/>
        <v/>
      </c>
    </row>
    <row r="28" spans="1:38" ht="15.2" customHeight="1" x14ac:dyDescent="0.4">
      <c r="A28" s="141"/>
      <c r="B28" s="226">
        <v>22</v>
      </c>
      <c r="C28" s="227" t="str">
        <f>IF(เวลาเรียน1!B27="","",เวลาเรียน1!B27)</f>
        <v>16752</v>
      </c>
      <c r="D28" s="228" t="str">
        <f>IF(เวลาเรียน1!C27="","",เวลาเรียน1!C27)</f>
        <v>วิษณุกรณ์</v>
      </c>
      <c r="E28" s="229" t="str">
        <f>IF(เวลาเรียน1!D27="","",เวลาเรียน1!D27)</f>
        <v>ชมประเสริฐ</v>
      </c>
      <c r="F28" s="150"/>
      <c r="G28" s="298"/>
      <c r="H28" s="299"/>
      <c r="I28" s="299"/>
      <c r="J28" s="299"/>
      <c r="K28" s="300"/>
      <c r="L28" s="245" t="str">
        <f t="shared" si="17"/>
        <v/>
      </c>
      <c r="M28" s="302"/>
      <c r="N28" s="298"/>
      <c r="O28" s="299"/>
      <c r="P28" s="299"/>
      <c r="Q28" s="299"/>
      <c r="R28" s="300"/>
      <c r="S28" s="245" t="str">
        <f t="shared" si="0"/>
        <v/>
      </c>
      <c r="T28" s="302"/>
      <c r="U28" s="245" t="str">
        <f t="shared" si="18"/>
        <v/>
      </c>
      <c r="V28" s="303" t="str">
        <f t="shared" si="1"/>
        <v xml:space="preserve"> </v>
      </c>
      <c r="X28" s="247" t="str">
        <f t="shared" si="2"/>
        <v/>
      </c>
      <c r="Y28" s="248" t="str">
        <f t="shared" si="3"/>
        <v/>
      </c>
      <c r="Z28" s="351" t="str">
        <f t="shared" si="4"/>
        <v/>
      </c>
      <c r="AA28" s="247" t="str">
        <f t="shared" si="5"/>
        <v/>
      </c>
      <c r="AB28" s="248" t="str">
        <f t="shared" si="6"/>
        <v/>
      </c>
      <c r="AC28" s="351" t="str">
        <f t="shared" si="7"/>
        <v/>
      </c>
      <c r="AD28" s="251" t="str">
        <f t="shared" si="8"/>
        <v/>
      </c>
      <c r="AE28" s="248" t="str">
        <f t="shared" si="9"/>
        <v/>
      </c>
      <c r="AF28" s="352" t="str">
        <f t="shared" si="10"/>
        <v/>
      </c>
      <c r="AG28" s="247" t="str">
        <f t="shared" si="11"/>
        <v/>
      </c>
      <c r="AH28" s="248" t="str">
        <f t="shared" si="12"/>
        <v/>
      </c>
      <c r="AI28" s="351" t="str">
        <f t="shared" si="13"/>
        <v/>
      </c>
      <c r="AJ28" s="251" t="str">
        <f t="shared" si="14"/>
        <v/>
      </c>
      <c r="AK28" s="248" t="str">
        <f t="shared" si="15"/>
        <v/>
      </c>
      <c r="AL28" s="351" t="str">
        <f t="shared" si="16"/>
        <v/>
      </c>
    </row>
    <row r="29" spans="1:38" ht="15.2" customHeight="1" x14ac:dyDescent="0.4">
      <c r="A29" s="141"/>
      <c r="B29" s="226">
        <v>23</v>
      </c>
      <c r="C29" s="227" t="str">
        <f>IF(เวลาเรียน1!B28="","",เวลาเรียน1!B28)</f>
        <v>16753</v>
      </c>
      <c r="D29" s="228" t="str">
        <f>IF(เวลาเรียน1!C28="","",เวลาเรียน1!C28)</f>
        <v>ธรรมปพน</v>
      </c>
      <c r="E29" s="229" t="str">
        <f>IF(เวลาเรียน1!D28="","",เวลาเรียน1!D28)</f>
        <v>สุขสอาด</v>
      </c>
      <c r="F29" s="150"/>
      <c r="G29" s="298"/>
      <c r="H29" s="299"/>
      <c r="I29" s="299"/>
      <c r="J29" s="299"/>
      <c r="K29" s="300"/>
      <c r="L29" s="245" t="str">
        <f t="shared" si="17"/>
        <v/>
      </c>
      <c r="M29" s="302"/>
      <c r="N29" s="298"/>
      <c r="O29" s="299"/>
      <c r="P29" s="299"/>
      <c r="Q29" s="299"/>
      <c r="R29" s="300"/>
      <c r="S29" s="245" t="str">
        <f t="shared" si="0"/>
        <v/>
      </c>
      <c r="T29" s="302"/>
      <c r="U29" s="245" t="str">
        <f t="shared" si="18"/>
        <v/>
      </c>
      <c r="V29" s="303" t="str">
        <f t="shared" si="1"/>
        <v xml:space="preserve"> </v>
      </c>
      <c r="X29" s="247" t="str">
        <f t="shared" si="2"/>
        <v/>
      </c>
      <c r="Y29" s="248" t="str">
        <f t="shared" si="3"/>
        <v/>
      </c>
      <c r="Z29" s="351" t="str">
        <f t="shared" si="4"/>
        <v/>
      </c>
      <c r="AA29" s="247" t="str">
        <f t="shared" si="5"/>
        <v/>
      </c>
      <c r="AB29" s="248" t="str">
        <f t="shared" si="6"/>
        <v/>
      </c>
      <c r="AC29" s="351" t="str">
        <f t="shared" si="7"/>
        <v/>
      </c>
      <c r="AD29" s="251" t="str">
        <f t="shared" si="8"/>
        <v/>
      </c>
      <c r="AE29" s="248" t="str">
        <f t="shared" si="9"/>
        <v/>
      </c>
      <c r="AF29" s="352" t="str">
        <f t="shared" si="10"/>
        <v/>
      </c>
      <c r="AG29" s="247" t="str">
        <f t="shared" si="11"/>
        <v/>
      </c>
      <c r="AH29" s="248" t="str">
        <f t="shared" si="12"/>
        <v/>
      </c>
      <c r="AI29" s="351" t="str">
        <f t="shared" si="13"/>
        <v/>
      </c>
      <c r="AJ29" s="251" t="str">
        <f t="shared" si="14"/>
        <v/>
      </c>
      <c r="AK29" s="248" t="str">
        <f t="shared" si="15"/>
        <v/>
      </c>
      <c r="AL29" s="351" t="str">
        <f t="shared" si="16"/>
        <v/>
      </c>
    </row>
    <row r="30" spans="1:38" ht="15.2" customHeight="1" x14ac:dyDescent="0.4">
      <c r="A30" s="141"/>
      <c r="B30" s="226">
        <v>24</v>
      </c>
      <c r="C30" s="227" t="str">
        <f>IF(เวลาเรียน1!B29="","",เวลาเรียน1!B29)</f>
        <v>16755</v>
      </c>
      <c r="D30" s="228" t="str">
        <f>IF(เวลาเรียน1!C29="","",เวลาเรียน1!C29)</f>
        <v>ณัฎฐ์ธนัน</v>
      </c>
      <c r="E30" s="229" t="str">
        <f>IF(เวลาเรียน1!D29="","",เวลาเรียน1!D29)</f>
        <v>สุขผดุง</v>
      </c>
      <c r="F30" s="150"/>
      <c r="G30" s="298"/>
      <c r="H30" s="299"/>
      <c r="I30" s="299"/>
      <c r="J30" s="299"/>
      <c r="K30" s="300"/>
      <c r="L30" s="245" t="str">
        <f t="shared" si="17"/>
        <v/>
      </c>
      <c r="M30" s="302"/>
      <c r="N30" s="298"/>
      <c r="O30" s="299"/>
      <c r="P30" s="299"/>
      <c r="Q30" s="299"/>
      <c r="R30" s="300"/>
      <c r="S30" s="245" t="str">
        <f t="shared" si="0"/>
        <v/>
      </c>
      <c r="T30" s="302"/>
      <c r="U30" s="245" t="str">
        <f t="shared" si="18"/>
        <v/>
      </c>
      <c r="V30" s="303" t="str">
        <f t="shared" si="1"/>
        <v xml:space="preserve"> </v>
      </c>
      <c r="X30" s="247" t="str">
        <f t="shared" si="2"/>
        <v/>
      </c>
      <c r="Y30" s="248" t="str">
        <f t="shared" si="3"/>
        <v/>
      </c>
      <c r="Z30" s="351" t="str">
        <f t="shared" si="4"/>
        <v/>
      </c>
      <c r="AA30" s="247" t="str">
        <f t="shared" si="5"/>
        <v/>
      </c>
      <c r="AB30" s="248" t="str">
        <f t="shared" si="6"/>
        <v/>
      </c>
      <c r="AC30" s="351" t="str">
        <f t="shared" si="7"/>
        <v/>
      </c>
      <c r="AD30" s="251" t="str">
        <f t="shared" si="8"/>
        <v/>
      </c>
      <c r="AE30" s="248" t="str">
        <f t="shared" si="9"/>
        <v/>
      </c>
      <c r="AF30" s="352" t="str">
        <f t="shared" si="10"/>
        <v/>
      </c>
      <c r="AG30" s="247" t="str">
        <f t="shared" si="11"/>
        <v/>
      </c>
      <c r="AH30" s="248" t="str">
        <f t="shared" si="12"/>
        <v/>
      </c>
      <c r="AI30" s="351" t="str">
        <f t="shared" si="13"/>
        <v/>
      </c>
      <c r="AJ30" s="251" t="str">
        <f t="shared" si="14"/>
        <v/>
      </c>
      <c r="AK30" s="248" t="str">
        <f t="shared" si="15"/>
        <v/>
      </c>
      <c r="AL30" s="351" t="str">
        <f t="shared" si="16"/>
        <v/>
      </c>
    </row>
    <row r="31" spans="1:38" ht="15.2" customHeight="1" x14ac:dyDescent="0.4">
      <c r="A31" s="141"/>
      <c r="B31" s="226">
        <v>25</v>
      </c>
      <c r="C31" s="227" t="str">
        <f>IF(เวลาเรียน1!B30="","",เวลาเรียน1!B30)</f>
        <v>16764</v>
      </c>
      <c r="D31" s="228" t="str">
        <f>IF(เวลาเรียน1!C30="","",เวลาเรียน1!C30)</f>
        <v>ชินกฤษณ์</v>
      </c>
      <c r="E31" s="229" t="str">
        <f>IF(เวลาเรียน1!D30="","",เวลาเรียน1!D30)</f>
        <v>เล็กมาก</v>
      </c>
      <c r="F31" s="150"/>
      <c r="G31" s="298"/>
      <c r="H31" s="299"/>
      <c r="I31" s="299"/>
      <c r="J31" s="299"/>
      <c r="K31" s="300"/>
      <c r="L31" s="245" t="str">
        <f t="shared" si="17"/>
        <v/>
      </c>
      <c r="M31" s="302"/>
      <c r="N31" s="298"/>
      <c r="O31" s="299"/>
      <c r="P31" s="299"/>
      <c r="Q31" s="299"/>
      <c r="R31" s="300"/>
      <c r="S31" s="245" t="str">
        <f t="shared" si="0"/>
        <v/>
      </c>
      <c r="T31" s="302"/>
      <c r="U31" s="245" t="str">
        <f t="shared" si="18"/>
        <v/>
      </c>
      <c r="V31" s="303" t="str">
        <f t="shared" si="1"/>
        <v xml:space="preserve"> </v>
      </c>
      <c r="X31" s="247" t="str">
        <f t="shared" si="2"/>
        <v/>
      </c>
      <c r="Y31" s="248" t="str">
        <f t="shared" si="3"/>
        <v/>
      </c>
      <c r="Z31" s="351" t="str">
        <f t="shared" si="4"/>
        <v/>
      </c>
      <c r="AA31" s="247" t="str">
        <f t="shared" si="5"/>
        <v/>
      </c>
      <c r="AB31" s="248" t="str">
        <f t="shared" si="6"/>
        <v/>
      </c>
      <c r="AC31" s="351" t="str">
        <f t="shared" si="7"/>
        <v/>
      </c>
      <c r="AD31" s="251" t="str">
        <f t="shared" si="8"/>
        <v/>
      </c>
      <c r="AE31" s="248" t="str">
        <f t="shared" si="9"/>
        <v/>
      </c>
      <c r="AF31" s="352" t="str">
        <f t="shared" si="10"/>
        <v/>
      </c>
      <c r="AG31" s="247" t="str">
        <f t="shared" si="11"/>
        <v/>
      </c>
      <c r="AH31" s="248" t="str">
        <f t="shared" si="12"/>
        <v/>
      </c>
      <c r="AI31" s="351" t="str">
        <f t="shared" si="13"/>
        <v/>
      </c>
      <c r="AJ31" s="251" t="str">
        <f t="shared" si="14"/>
        <v/>
      </c>
      <c r="AK31" s="248" t="str">
        <f t="shared" si="15"/>
        <v/>
      </c>
      <c r="AL31" s="351" t="str">
        <f t="shared" si="16"/>
        <v/>
      </c>
    </row>
    <row r="32" spans="1:38" ht="15.2" customHeight="1" x14ac:dyDescent="0.4">
      <c r="A32" s="141"/>
      <c r="B32" s="226">
        <v>26</v>
      </c>
      <c r="C32" s="227" t="str">
        <f>IF(เวลาเรียน1!B31="","",เวลาเรียน1!B31)</f>
        <v>16772</v>
      </c>
      <c r="D32" s="228" t="str">
        <f>IF(เวลาเรียน1!C31="","",เวลาเรียน1!C31)</f>
        <v>วชิรวิทย์</v>
      </c>
      <c r="E32" s="229" t="str">
        <f>IF(เวลาเรียน1!D31="","",เวลาเรียน1!D31)</f>
        <v>สุนารัตน์</v>
      </c>
      <c r="F32" s="150"/>
      <c r="G32" s="298"/>
      <c r="H32" s="299"/>
      <c r="I32" s="299"/>
      <c r="J32" s="299"/>
      <c r="K32" s="300"/>
      <c r="L32" s="245" t="str">
        <f t="shared" si="17"/>
        <v/>
      </c>
      <c r="M32" s="302"/>
      <c r="N32" s="298"/>
      <c r="O32" s="299"/>
      <c r="P32" s="299"/>
      <c r="Q32" s="299"/>
      <c r="R32" s="300"/>
      <c r="S32" s="245" t="str">
        <f t="shared" si="0"/>
        <v/>
      </c>
      <c r="T32" s="302"/>
      <c r="U32" s="245" t="str">
        <f t="shared" si="18"/>
        <v/>
      </c>
      <c r="V32" s="303" t="str">
        <f t="shared" si="1"/>
        <v xml:space="preserve"> </v>
      </c>
      <c r="X32" s="247" t="str">
        <f t="shared" si="2"/>
        <v/>
      </c>
      <c r="Y32" s="248" t="str">
        <f t="shared" si="3"/>
        <v/>
      </c>
      <c r="Z32" s="351" t="str">
        <f t="shared" si="4"/>
        <v/>
      </c>
      <c r="AA32" s="247" t="str">
        <f t="shared" si="5"/>
        <v/>
      </c>
      <c r="AB32" s="248" t="str">
        <f t="shared" si="6"/>
        <v/>
      </c>
      <c r="AC32" s="351" t="str">
        <f t="shared" si="7"/>
        <v/>
      </c>
      <c r="AD32" s="251" t="str">
        <f t="shared" si="8"/>
        <v/>
      </c>
      <c r="AE32" s="248" t="str">
        <f t="shared" si="9"/>
        <v/>
      </c>
      <c r="AF32" s="352" t="str">
        <f t="shared" si="10"/>
        <v/>
      </c>
      <c r="AG32" s="247" t="str">
        <f t="shared" si="11"/>
        <v/>
      </c>
      <c r="AH32" s="248" t="str">
        <f t="shared" si="12"/>
        <v/>
      </c>
      <c r="AI32" s="351" t="str">
        <f t="shared" si="13"/>
        <v/>
      </c>
      <c r="AJ32" s="251" t="str">
        <f t="shared" si="14"/>
        <v/>
      </c>
      <c r="AK32" s="248" t="str">
        <f t="shared" si="15"/>
        <v/>
      </c>
      <c r="AL32" s="351" t="str">
        <f t="shared" si="16"/>
        <v/>
      </c>
    </row>
    <row r="33" spans="1:38" ht="15.2" customHeight="1" x14ac:dyDescent="0.4">
      <c r="A33" s="141"/>
      <c r="B33" s="226">
        <v>27</v>
      </c>
      <c r="C33" s="227" t="str">
        <f>IF(เวลาเรียน1!B32="","",เวลาเรียน1!B32)</f>
        <v>16775</v>
      </c>
      <c r="D33" s="228" t="str">
        <f>IF(เวลาเรียน1!C32="","",เวลาเรียน1!C32)</f>
        <v>พิชญ์</v>
      </c>
      <c r="E33" s="229" t="str">
        <f>IF(เวลาเรียน1!D32="","",เวลาเรียน1!D32)</f>
        <v>เพชรานนท์</v>
      </c>
      <c r="F33" s="150"/>
      <c r="G33" s="298"/>
      <c r="H33" s="299"/>
      <c r="I33" s="299"/>
      <c r="J33" s="299"/>
      <c r="K33" s="300"/>
      <c r="L33" s="245" t="str">
        <f t="shared" si="17"/>
        <v/>
      </c>
      <c r="M33" s="302"/>
      <c r="N33" s="298"/>
      <c r="O33" s="299"/>
      <c r="P33" s="299"/>
      <c r="Q33" s="299"/>
      <c r="R33" s="300"/>
      <c r="S33" s="245" t="str">
        <f t="shared" si="0"/>
        <v/>
      </c>
      <c r="T33" s="302"/>
      <c r="U33" s="245" t="str">
        <f t="shared" si="18"/>
        <v/>
      </c>
      <c r="V33" s="303" t="str">
        <f t="shared" si="1"/>
        <v xml:space="preserve"> </v>
      </c>
      <c r="X33" s="247" t="str">
        <f t="shared" si="2"/>
        <v/>
      </c>
      <c r="Y33" s="248" t="str">
        <f t="shared" si="3"/>
        <v/>
      </c>
      <c r="Z33" s="351" t="str">
        <f t="shared" si="4"/>
        <v/>
      </c>
      <c r="AA33" s="247" t="str">
        <f t="shared" si="5"/>
        <v/>
      </c>
      <c r="AB33" s="248" t="str">
        <f t="shared" si="6"/>
        <v/>
      </c>
      <c r="AC33" s="351" t="str">
        <f t="shared" si="7"/>
        <v/>
      </c>
      <c r="AD33" s="251" t="str">
        <f t="shared" si="8"/>
        <v/>
      </c>
      <c r="AE33" s="248" t="str">
        <f t="shared" si="9"/>
        <v/>
      </c>
      <c r="AF33" s="352" t="str">
        <f t="shared" si="10"/>
        <v/>
      </c>
      <c r="AG33" s="247" t="str">
        <f t="shared" si="11"/>
        <v/>
      </c>
      <c r="AH33" s="248" t="str">
        <f t="shared" si="12"/>
        <v/>
      </c>
      <c r="AI33" s="351" t="str">
        <f t="shared" si="13"/>
        <v/>
      </c>
      <c r="AJ33" s="251" t="str">
        <f t="shared" si="14"/>
        <v/>
      </c>
      <c r="AK33" s="248" t="str">
        <f t="shared" si="15"/>
        <v/>
      </c>
      <c r="AL33" s="351" t="str">
        <f t="shared" si="16"/>
        <v/>
      </c>
    </row>
    <row r="34" spans="1:38" ht="15.2" customHeight="1" x14ac:dyDescent="0.4">
      <c r="A34" s="141"/>
      <c r="B34" s="226">
        <v>28</v>
      </c>
      <c r="C34" s="227" t="str">
        <f>IF(เวลาเรียน1!B33="","",เวลาเรียน1!B33)</f>
        <v>16788</v>
      </c>
      <c r="D34" s="228" t="str">
        <f>IF(เวลาเรียน1!C33="","",เวลาเรียน1!C33)</f>
        <v>ปัณณทัศน์</v>
      </c>
      <c r="E34" s="229" t="str">
        <f>IF(เวลาเรียน1!D33="","",เวลาเรียน1!D33)</f>
        <v>อ้อยเฮิง</v>
      </c>
      <c r="F34" s="150"/>
      <c r="G34" s="298"/>
      <c r="H34" s="299"/>
      <c r="I34" s="299"/>
      <c r="J34" s="299"/>
      <c r="K34" s="300"/>
      <c r="L34" s="245" t="str">
        <f t="shared" si="17"/>
        <v/>
      </c>
      <c r="M34" s="302"/>
      <c r="N34" s="298"/>
      <c r="O34" s="299"/>
      <c r="P34" s="299"/>
      <c r="Q34" s="299"/>
      <c r="R34" s="300"/>
      <c r="S34" s="245" t="str">
        <f t="shared" si="0"/>
        <v/>
      </c>
      <c r="T34" s="302"/>
      <c r="U34" s="245" t="str">
        <f t="shared" si="18"/>
        <v/>
      </c>
      <c r="V34" s="303" t="str">
        <f t="shared" si="1"/>
        <v xml:space="preserve"> </v>
      </c>
      <c r="X34" s="247" t="str">
        <f t="shared" si="2"/>
        <v/>
      </c>
      <c r="Y34" s="248" t="str">
        <f t="shared" si="3"/>
        <v/>
      </c>
      <c r="Z34" s="351" t="str">
        <f t="shared" si="4"/>
        <v/>
      </c>
      <c r="AA34" s="247" t="str">
        <f t="shared" si="5"/>
        <v/>
      </c>
      <c r="AB34" s="248" t="str">
        <f t="shared" si="6"/>
        <v/>
      </c>
      <c r="AC34" s="351" t="str">
        <f t="shared" si="7"/>
        <v/>
      </c>
      <c r="AD34" s="251" t="str">
        <f t="shared" si="8"/>
        <v/>
      </c>
      <c r="AE34" s="248" t="str">
        <f t="shared" si="9"/>
        <v/>
      </c>
      <c r="AF34" s="352" t="str">
        <f t="shared" si="10"/>
        <v/>
      </c>
      <c r="AG34" s="247" t="str">
        <f t="shared" si="11"/>
        <v/>
      </c>
      <c r="AH34" s="248" t="str">
        <f t="shared" si="12"/>
        <v/>
      </c>
      <c r="AI34" s="351" t="str">
        <f t="shared" si="13"/>
        <v/>
      </c>
      <c r="AJ34" s="251" t="str">
        <f t="shared" si="14"/>
        <v/>
      </c>
      <c r="AK34" s="248" t="str">
        <f t="shared" si="15"/>
        <v/>
      </c>
      <c r="AL34" s="351" t="str">
        <f t="shared" si="16"/>
        <v/>
      </c>
    </row>
    <row r="35" spans="1:38" ht="15.2" customHeight="1" x14ac:dyDescent="0.4">
      <c r="A35" s="141"/>
      <c r="B35" s="226">
        <v>29</v>
      </c>
      <c r="C35" s="227" t="str">
        <f>IF(เวลาเรียน1!B34="","",เวลาเรียน1!B34)</f>
        <v>16790</v>
      </c>
      <c r="D35" s="228" t="str">
        <f>IF(เวลาเรียน1!C34="","",เวลาเรียน1!C34)</f>
        <v>ภูเบศ</v>
      </c>
      <c r="E35" s="229" t="str">
        <f>IF(เวลาเรียน1!D34="","",เวลาเรียน1!D34)</f>
        <v>อุดมสุขศรี</v>
      </c>
      <c r="F35" s="150"/>
      <c r="G35" s="298"/>
      <c r="H35" s="299"/>
      <c r="I35" s="299"/>
      <c r="J35" s="299"/>
      <c r="K35" s="300"/>
      <c r="L35" s="245" t="str">
        <f t="shared" si="17"/>
        <v/>
      </c>
      <c r="M35" s="302"/>
      <c r="N35" s="298"/>
      <c r="O35" s="299"/>
      <c r="P35" s="299"/>
      <c r="Q35" s="299"/>
      <c r="R35" s="300"/>
      <c r="S35" s="245" t="str">
        <f t="shared" si="0"/>
        <v/>
      </c>
      <c r="T35" s="302"/>
      <c r="U35" s="245" t="str">
        <f t="shared" si="18"/>
        <v/>
      </c>
      <c r="V35" s="303" t="str">
        <f t="shared" si="1"/>
        <v xml:space="preserve"> </v>
      </c>
      <c r="X35" s="247" t="str">
        <f t="shared" si="2"/>
        <v/>
      </c>
      <c r="Y35" s="248" t="str">
        <f t="shared" si="3"/>
        <v/>
      </c>
      <c r="Z35" s="351" t="str">
        <f t="shared" si="4"/>
        <v/>
      </c>
      <c r="AA35" s="247" t="str">
        <f t="shared" si="5"/>
        <v/>
      </c>
      <c r="AB35" s="248" t="str">
        <f t="shared" si="6"/>
        <v/>
      </c>
      <c r="AC35" s="351" t="str">
        <f t="shared" si="7"/>
        <v/>
      </c>
      <c r="AD35" s="251" t="str">
        <f t="shared" si="8"/>
        <v/>
      </c>
      <c r="AE35" s="248" t="str">
        <f t="shared" si="9"/>
        <v/>
      </c>
      <c r="AF35" s="352" t="str">
        <f t="shared" si="10"/>
        <v/>
      </c>
      <c r="AG35" s="247" t="str">
        <f t="shared" si="11"/>
        <v/>
      </c>
      <c r="AH35" s="248" t="str">
        <f t="shared" si="12"/>
        <v/>
      </c>
      <c r="AI35" s="351" t="str">
        <f t="shared" si="13"/>
        <v/>
      </c>
      <c r="AJ35" s="251" t="str">
        <f t="shared" si="14"/>
        <v/>
      </c>
      <c r="AK35" s="248" t="str">
        <f t="shared" si="15"/>
        <v/>
      </c>
      <c r="AL35" s="351" t="str">
        <f t="shared" si="16"/>
        <v/>
      </c>
    </row>
    <row r="36" spans="1:38" ht="15.2" customHeight="1" x14ac:dyDescent="0.4">
      <c r="A36" s="141"/>
      <c r="B36" s="230">
        <v>30</v>
      </c>
      <c r="C36" s="227" t="str">
        <f>IF(เวลาเรียน1!B35="","",เวลาเรียน1!B35)</f>
        <v>16791</v>
      </c>
      <c r="D36" s="228" t="str">
        <f>IF(เวลาเรียน1!C35="","",เวลาเรียน1!C35)</f>
        <v>สุรภพ</v>
      </c>
      <c r="E36" s="229" t="str">
        <f>IF(เวลาเรียน1!D35="","",เวลาเรียน1!D35)</f>
        <v>เอี่ยมเงิน</v>
      </c>
      <c r="F36" s="150"/>
      <c r="G36" s="298"/>
      <c r="H36" s="299"/>
      <c r="I36" s="299"/>
      <c r="J36" s="299"/>
      <c r="K36" s="300"/>
      <c r="L36" s="245" t="str">
        <f t="shared" si="17"/>
        <v/>
      </c>
      <c r="M36" s="302"/>
      <c r="N36" s="298"/>
      <c r="O36" s="299"/>
      <c r="P36" s="299"/>
      <c r="Q36" s="299"/>
      <c r="R36" s="300"/>
      <c r="S36" s="245" t="str">
        <f t="shared" si="0"/>
        <v/>
      </c>
      <c r="T36" s="302"/>
      <c r="U36" s="245" t="str">
        <f t="shared" si="18"/>
        <v/>
      </c>
      <c r="V36" s="303" t="str">
        <f t="shared" si="1"/>
        <v xml:space="preserve"> </v>
      </c>
      <c r="X36" s="247" t="str">
        <f t="shared" si="2"/>
        <v/>
      </c>
      <c r="Y36" s="248" t="str">
        <f t="shared" si="3"/>
        <v/>
      </c>
      <c r="Z36" s="351" t="str">
        <f t="shared" si="4"/>
        <v/>
      </c>
      <c r="AA36" s="247" t="str">
        <f t="shared" si="5"/>
        <v/>
      </c>
      <c r="AB36" s="248" t="str">
        <f t="shared" si="6"/>
        <v/>
      </c>
      <c r="AC36" s="351" t="str">
        <f t="shared" si="7"/>
        <v/>
      </c>
      <c r="AD36" s="251" t="str">
        <f t="shared" si="8"/>
        <v/>
      </c>
      <c r="AE36" s="248" t="str">
        <f t="shared" si="9"/>
        <v/>
      </c>
      <c r="AF36" s="352" t="str">
        <f t="shared" si="10"/>
        <v/>
      </c>
      <c r="AG36" s="247" t="str">
        <f t="shared" si="11"/>
        <v/>
      </c>
      <c r="AH36" s="248" t="str">
        <f t="shared" si="12"/>
        <v/>
      </c>
      <c r="AI36" s="351" t="str">
        <f t="shared" si="13"/>
        <v/>
      </c>
      <c r="AJ36" s="251" t="str">
        <f t="shared" si="14"/>
        <v/>
      </c>
      <c r="AK36" s="248" t="str">
        <f t="shared" si="15"/>
        <v/>
      </c>
      <c r="AL36" s="351" t="str">
        <f t="shared" si="16"/>
        <v/>
      </c>
    </row>
    <row r="37" spans="1:38" ht="15.2" customHeight="1" x14ac:dyDescent="0.4">
      <c r="A37" s="141"/>
      <c r="B37" s="226">
        <v>31</v>
      </c>
      <c r="C37" s="227" t="str">
        <f>IF(เวลาเรียน1!B36="","",เวลาเรียน1!B36)</f>
        <v>16794</v>
      </c>
      <c r="D37" s="228" t="str">
        <f>IF(เวลาเรียน1!C36="","",เวลาเรียน1!C36)</f>
        <v>ยศวัต</v>
      </c>
      <c r="E37" s="229" t="str">
        <f>IF(เวลาเรียน1!D36="","",เวลาเรียน1!D36)</f>
        <v>อริยกุลไชยศิลป์</v>
      </c>
      <c r="F37" s="150"/>
      <c r="G37" s="298"/>
      <c r="H37" s="299"/>
      <c r="I37" s="299"/>
      <c r="J37" s="299"/>
      <c r="K37" s="300"/>
      <c r="L37" s="245" t="str">
        <f t="shared" si="17"/>
        <v/>
      </c>
      <c r="M37" s="302"/>
      <c r="N37" s="298"/>
      <c r="O37" s="299"/>
      <c r="P37" s="299"/>
      <c r="Q37" s="299"/>
      <c r="R37" s="300"/>
      <c r="S37" s="245" t="str">
        <f t="shared" si="0"/>
        <v/>
      </c>
      <c r="T37" s="302"/>
      <c r="U37" s="245" t="str">
        <f t="shared" si="18"/>
        <v/>
      </c>
      <c r="V37" s="303" t="str">
        <f t="shared" si="1"/>
        <v xml:space="preserve"> </v>
      </c>
      <c r="X37" s="247" t="str">
        <f t="shared" si="2"/>
        <v/>
      </c>
      <c r="Y37" s="248" t="str">
        <f t="shared" si="3"/>
        <v/>
      </c>
      <c r="Z37" s="351" t="str">
        <f t="shared" si="4"/>
        <v/>
      </c>
      <c r="AA37" s="247" t="str">
        <f t="shared" si="5"/>
        <v/>
      </c>
      <c r="AB37" s="248" t="str">
        <f t="shared" si="6"/>
        <v/>
      </c>
      <c r="AC37" s="351" t="str">
        <f t="shared" si="7"/>
        <v/>
      </c>
      <c r="AD37" s="251" t="str">
        <f t="shared" si="8"/>
        <v/>
      </c>
      <c r="AE37" s="248" t="str">
        <f t="shared" si="9"/>
        <v/>
      </c>
      <c r="AF37" s="352" t="str">
        <f t="shared" si="10"/>
        <v/>
      </c>
      <c r="AG37" s="247" t="str">
        <f t="shared" si="11"/>
        <v/>
      </c>
      <c r="AH37" s="248" t="str">
        <f t="shared" si="12"/>
        <v/>
      </c>
      <c r="AI37" s="351" t="str">
        <f t="shared" si="13"/>
        <v/>
      </c>
      <c r="AJ37" s="251" t="str">
        <f t="shared" si="14"/>
        <v/>
      </c>
      <c r="AK37" s="248" t="str">
        <f t="shared" si="15"/>
        <v/>
      </c>
      <c r="AL37" s="351" t="str">
        <f t="shared" si="16"/>
        <v/>
      </c>
    </row>
    <row r="38" spans="1:38" ht="15.2" customHeight="1" x14ac:dyDescent="0.4">
      <c r="A38" s="141"/>
      <c r="B38" s="226">
        <v>32</v>
      </c>
      <c r="C38" s="227" t="str">
        <f>IF(เวลาเรียน1!B37="","",เวลาเรียน1!B37)</f>
        <v>16795</v>
      </c>
      <c r="D38" s="228" t="str">
        <f>IF(เวลาเรียน1!C37="","",เวลาเรียน1!C37)</f>
        <v>วัชรพันธ์</v>
      </c>
      <c r="E38" s="229" t="str">
        <f>IF(เวลาเรียน1!D37="","",เวลาเรียน1!D37)</f>
        <v>ชาครัตพงศ์</v>
      </c>
      <c r="F38" s="150"/>
      <c r="G38" s="298"/>
      <c r="H38" s="299"/>
      <c r="I38" s="299"/>
      <c r="J38" s="299"/>
      <c r="K38" s="300"/>
      <c r="L38" s="245" t="str">
        <f t="shared" si="17"/>
        <v/>
      </c>
      <c r="M38" s="302"/>
      <c r="N38" s="298"/>
      <c r="O38" s="299"/>
      <c r="P38" s="299"/>
      <c r="Q38" s="299"/>
      <c r="R38" s="300"/>
      <c r="S38" s="245" t="str">
        <f t="shared" si="0"/>
        <v/>
      </c>
      <c r="T38" s="302"/>
      <c r="U38" s="245" t="str">
        <f t="shared" si="18"/>
        <v/>
      </c>
      <c r="V38" s="303" t="str">
        <f t="shared" si="1"/>
        <v xml:space="preserve"> </v>
      </c>
      <c r="X38" s="247" t="str">
        <f t="shared" si="2"/>
        <v/>
      </c>
      <c r="Y38" s="248" t="str">
        <f t="shared" si="3"/>
        <v/>
      </c>
      <c r="Z38" s="351" t="str">
        <f t="shared" si="4"/>
        <v/>
      </c>
      <c r="AA38" s="247" t="str">
        <f t="shared" si="5"/>
        <v/>
      </c>
      <c r="AB38" s="248" t="str">
        <f t="shared" si="6"/>
        <v/>
      </c>
      <c r="AC38" s="351" t="str">
        <f t="shared" si="7"/>
        <v/>
      </c>
      <c r="AD38" s="251" t="str">
        <f t="shared" si="8"/>
        <v/>
      </c>
      <c r="AE38" s="248" t="str">
        <f t="shared" si="9"/>
        <v/>
      </c>
      <c r="AF38" s="352" t="str">
        <f t="shared" si="10"/>
        <v/>
      </c>
      <c r="AG38" s="247" t="str">
        <f t="shared" si="11"/>
        <v/>
      </c>
      <c r="AH38" s="248" t="str">
        <f t="shared" si="12"/>
        <v/>
      </c>
      <c r="AI38" s="351" t="str">
        <f t="shared" si="13"/>
        <v/>
      </c>
      <c r="AJ38" s="251" t="str">
        <f t="shared" si="14"/>
        <v/>
      </c>
      <c r="AK38" s="248" t="str">
        <f t="shared" si="15"/>
        <v/>
      </c>
      <c r="AL38" s="351" t="str">
        <f t="shared" si="16"/>
        <v/>
      </c>
    </row>
    <row r="39" spans="1:38" ht="15.2" customHeight="1" x14ac:dyDescent="0.4">
      <c r="A39" s="141"/>
      <c r="B39" s="226">
        <v>33</v>
      </c>
      <c r="C39" s="227" t="str">
        <f>IF(เวลาเรียน1!B38="","",เวลาเรียน1!B38)</f>
        <v>16804</v>
      </c>
      <c r="D39" s="228" t="str">
        <f>IF(เวลาเรียน1!C38="","",เวลาเรียน1!C38)</f>
        <v>ธีรบูลย์</v>
      </c>
      <c r="E39" s="229" t="str">
        <f>IF(เวลาเรียน1!D38="","",เวลาเรียน1!D38)</f>
        <v>จิระไตรลักษณ์</v>
      </c>
      <c r="F39" s="150"/>
      <c r="G39" s="298"/>
      <c r="H39" s="299"/>
      <c r="I39" s="299"/>
      <c r="J39" s="299"/>
      <c r="K39" s="300"/>
      <c r="L39" s="245" t="str">
        <f t="shared" si="17"/>
        <v/>
      </c>
      <c r="M39" s="302"/>
      <c r="N39" s="298"/>
      <c r="O39" s="299"/>
      <c r="P39" s="299"/>
      <c r="Q39" s="299"/>
      <c r="R39" s="300"/>
      <c r="S39" s="245" t="str">
        <f t="shared" si="0"/>
        <v/>
      </c>
      <c r="T39" s="302"/>
      <c r="U39" s="245" t="str">
        <f t="shared" si="18"/>
        <v/>
      </c>
      <c r="V39" s="303" t="str">
        <f t="shared" si="1"/>
        <v xml:space="preserve"> </v>
      </c>
      <c r="X39" s="247" t="str">
        <f t="shared" si="2"/>
        <v/>
      </c>
      <c r="Y39" s="248" t="str">
        <f t="shared" si="3"/>
        <v/>
      </c>
      <c r="Z39" s="351" t="str">
        <f t="shared" si="4"/>
        <v/>
      </c>
      <c r="AA39" s="247" t="str">
        <f t="shared" si="5"/>
        <v/>
      </c>
      <c r="AB39" s="248" t="str">
        <f t="shared" si="6"/>
        <v/>
      </c>
      <c r="AC39" s="351" t="str">
        <f t="shared" si="7"/>
        <v/>
      </c>
      <c r="AD39" s="251" t="str">
        <f t="shared" si="8"/>
        <v/>
      </c>
      <c r="AE39" s="248" t="str">
        <f t="shared" si="9"/>
        <v/>
      </c>
      <c r="AF39" s="352" t="str">
        <f t="shared" si="10"/>
        <v/>
      </c>
      <c r="AG39" s="247" t="str">
        <f t="shared" si="11"/>
        <v/>
      </c>
      <c r="AH39" s="248" t="str">
        <f t="shared" si="12"/>
        <v/>
      </c>
      <c r="AI39" s="351" t="str">
        <f t="shared" si="13"/>
        <v/>
      </c>
      <c r="AJ39" s="251" t="str">
        <f t="shared" si="14"/>
        <v/>
      </c>
      <c r="AK39" s="248" t="str">
        <f t="shared" si="15"/>
        <v/>
      </c>
      <c r="AL39" s="351" t="str">
        <f t="shared" si="16"/>
        <v/>
      </c>
    </row>
    <row r="40" spans="1:38" ht="15.2" customHeight="1" x14ac:dyDescent="0.4">
      <c r="A40" s="141"/>
      <c r="B40" s="226">
        <v>34</v>
      </c>
      <c r="C40" s="227" t="str">
        <f>IF(เวลาเรียน1!B39="","",เวลาเรียน1!B39)</f>
        <v>16811</v>
      </c>
      <c r="D40" s="228" t="str">
        <f>IF(เวลาเรียน1!C39="","",เวลาเรียน1!C39)</f>
        <v>ติณณภพ</v>
      </c>
      <c r="E40" s="229" t="str">
        <f>IF(เวลาเรียน1!D39="","",เวลาเรียน1!D39)</f>
        <v>สุวรรณคำ</v>
      </c>
      <c r="F40" s="150"/>
      <c r="G40" s="298"/>
      <c r="H40" s="299"/>
      <c r="I40" s="299"/>
      <c r="J40" s="299"/>
      <c r="K40" s="300"/>
      <c r="L40" s="245" t="str">
        <f t="shared" si="17"/>
        <v/>
      </c>
      <c r="M40" s="302"/>
      <c r="N40" s="298"/>
      <c r="O40" s="299"/>
      <c r="P40" s="299"/>
      <c r="Q40" s="299"/>
      <c r="R40" s="300"/>
      <c r="S40" s="245" t="str">
        <f t="shared" si="0"/>
        <v/>
      </c>
      <c r="T40" s="302"/>
      <c r="U40" s="245" t="str">
        <f t="shared" si="18"/>
        <v/>
      </c>
      <c r="V40" s="303" t="str">
        <f t="shared" si="1"/>
        <v xml:space="preserve"> </v>
      </c>
      <c r="X40" s="247" t="str">
        <f t="shared" si="2"/>
        <v/>
      </c>
      <c r="Y40" s="248" t="str">
        <f t="shared" si="3"/>
        <v/>
      </c>
      <c r="Z40" s="351" t="str">
        <f t="shared" si="4"/>
        <v/>
      </c>
      <c r="AA40" s="247" t="str">
        <f t="shared" si="5"/>
        <v/>
      </c>
      <c r="AB40" s="248" t="str">
        <f t="shared" si="6"/>
        <v/>
      </c>
      <c r="AC40" s="351" t="str">
        <f t="shared" si="7"/>
        <v/>
      </c>
      <c r="AD40" s="251" t="str">
        <f t="shared" si="8"/>
        <v/>
      </c>
      <c r="AE40" s="248" t="str">
        <f t="shared" si="9"/>
        <v/>
      </c>
      <c r="AF40" s="352" t="str">
        <f t="shared" si="10"/>
        <v/>
      </c>
      <c r="AG40" s="247" t="str">
        <f t="shared" si="11"/>
        <v/>
      </c>
      <c r="AH40" s="248" t="str">
        <f t="shared" si="12"/>
        <v/>
      </c>
      <c r="AI40" s="351" t="str">
        <f t="shared" si="13"/>
        <v/>
      </c>
      <c r="AJ40" s="251" t="str">
        <f t="shared" si="14"/>
        <v/>
      </c>
      <c r="AK40" s="248" t="str">
        <f t="shared" si="15"/>
        <v/>
      </c>
      <c r="AL40" s="351" t="str">
        <f t="shared" si="16"/>
        <v/>
      </c>
    </row>
    <row r="41" spans="1:38" ht="15.2" customHeight="1" x14ac:dyDescent="0.4">
      <c r="A41" s="141"/>
      <c r="B41" s="226">
        <v>35</v>
      </c>
      <c r="C41" s="227" t="str">
        <f>IF(เวลาเรียน1!B40="","",เวลาเรียน1!B40)</f>
        <v>16816</v>
      </c>
      <c r="D41" s="228" t="str">
        <f>IF(เวลาเรียน1!C40="","",เวลาเรียน1!C40)</f>
        <v>ศุภากร</v>
      </c>
      <c r="E41" s="229" t="str">
        <f>IF(เวลาเรียน1!D40="","",เวลาเรียน1!D40)</f>
        <v>เงินถาวรวัฒนา</v>
      </c>
      <c r="F41" s="150"/>
      <c r="G41" s="298"/>
      <c r="H41" s="299"/>
      <c r="I41" s="299"/>
      <c r="J41" s="299"/>
      <c r="K41" s="300"/>
      <c r="L41" s="245" t="str">
        <f t="shared" si="17"/>
        <v/>
      </c>
      <c r="M41" s="302"/>
      <c r="N41" s="298"/>
      <c r="O41" s="299"/>
      <c r="P41" s="299"/>
      <c r="Q41" s="299"/>
      <c r="R41" s="300"/>
      <c r="S41" s="245" t="str">
        <f t="shared" si="0"/>
        <v/>
      </c>
      <c r="T41" s="302"/>
      <c r="U41" s="245" t="str">
        <f t="shared" si="18"/>
        <v/>
      </c>
      <c r="V41" s="303" t="str">
        <f t="shared" si="1"/>
        <v xml:space="preserve"> </v>
      </c>
      <c r="X41" s="247" t="str">
        <f t="shared" si="2"/>
        <v/>
      </c>
      <c r="Y41" s="248" t="str">
        <f t="shared" si="3"/>
        <v/>
      </c>
      <c r="Z41" s="351" t="str">
        <f t="shared" si="4"/>
        <v/>
      </c>
      <c r="AA41" s="247" t="str">
        <f t="shared" si="5"/>
        <v/>
      </c>
      <c r="AB41" s="248" t="str">
        <f t="shared" si="6"/>
        <v/>
      </c>
      <c r="AC41" s="351" t="str">
        <f t="shared" si="7"/>
        <v/>
      </c>
      <c r="AD41" s="251" t="str">
        <f t="shared" si="8"/>
        <v/>
      </c>
      <c r="AE41" s="248" t="str">
        <f t="shared" si="9"/>
        <v/>
      </c>
      <c r="AF41" s="352" t="str">
        <f t="shared" si="10"/>
        <v/>
      </c>
      <c r="AG41" s="247" t="str">
        <f t="shared" si="11"/>
        <v/>
      </c>
      <c r="AH41" s="248" t="str">
        <f t="shared" si="12"/>
        <v/>
      </c>
      <c r="AI41" s="351" t="str">
        <f t="shared" si="13"/>
        <v/>
      </c>
      <c r="AJ41" s="251" t="str">
        <f t="shared" si="14"/>
        <v/>
      </c>
      <c r="AK41" s="248" t="str">
        <f t="shared" si="15"/>
        <v/>
      </c>
      <c r="AL41" s="351" t="str">
        <f t="shared" si="16"/>
        <v/>
      </c>
    </row>
    <row r="42" spans="1:38" ht="15.2" customHeight="1" x14ac:dyDescent="0.4">
      <c r="A42" s="141"/>
      <c r="B42" s="226">
        <v>36</v>
      </c>
      <c r="C42" s="227" t="str">
        <f>IF(เวลาเรียน1!B41="","",เวลาเรียน1!B41)</f>
        <v>16817</v>
      </c>
      <c r="D42" s="228" t="str">
        <f>IF(เวลาเรียน1!C41="","",เวลาเรียน1!C41)</f>
        <v>ณฐกร</v>
      </c>
      <c r="E42" s="229" t="str">
        <f>IF(เวลาเรียน1!D41="","",เวลาเรียน1!D41)</f>
        <v>บุญประคอง</v>
      </c>
      <c r="F42" s="150"/>
      <c r="G42" s="298"/>
      <c r="H42" s="299"/>
      <c r="I42" s="299"/>
      <c r="J42" s="299"/>
      <c r="K42" s="300"/>
      <c r="L42" s="245" t="str">
        <f t="shared" si="17"/>
        <v/>
      </c>
      <c r="M42" s="302"/>
      <c r="N42" s="298"/>
      <c r="O42" s="299"/>
      <c r="P42" s="299"/>
      <c r="Q42" s="299"/>
      <c r="R42" s="300"/>
      <c r="S42" s="245" t="str">
        <f t="shared" si="0"/>
        <v/>
      </c>
      <c r="T42" s="302"/>
      <c r="U42" s="245" t="str">
        <f t="shared" si="18"/>
        <v/>
      </c>
      <c r="V42" s="303" t="str">
        <f t="shared" si="1"/>
        <v xml:space="preserve"> </v>
      </c>
      <c r="X42" s="247" t="str">
        <f t="shared" si="2"/>
        <v/>
      </c>
      <c r="Y42" s="248" t="str">
        <f t="shared" si="3"/>
        <v/>
      </c>
      <c r="Z42" s="351" t="str">
        <f t="shared" si="4"/>
        <v/>
      </c>
      <c r="AA42" s="247" t="str">
        <f t="shared" si="5"/>
        <v/>
      </c>
      <c r="AB42" s="248" t="str">
        <f t="shared" si="6"/>
        <v/>
      </c>
      <c r="AC42" s="351" t="str">
        <f t="shared" si="7"/>
        <v/>
      </c>
      <c r="AD42" s="251" t="str">
        <f t="shared" si="8"/>
        <v/>
      </c>
      <c r="AE42" s="248" t="str">
        <f t="shared" si="9"/>
        <v/>
      </c>
      <c r="AF42" s="352" t="str">
        <f t="shared" si="10"/>
        <v/>
      </c>
      <c r="AG42" s="247" t="str">
        <f t="shared" si="11"/>
        <v/>
      </c>
      <c r="AH42" s="248" t="str">
        <f t="shared" si="12"/>
        <v/>
      </c>
      <c r="AI42" s="351" t="str">
        <f t="shared" si="13"/>
        <v/>
      </c>
      <c r="AJ42" s="251" t="str">
        <f t="shared" si="14"/>
        <v/>
      </c>
      <c r="AK42" s="248" t="str">
        <f t="shared" si="15"/>
        <v/>
      </c>
      <c r="AL42" s="351" t="str">
        <f t="shared" si="16"/>
        <v/>
      </c>
    </row>
    <row r="43" spans="1:38" ht="15.2" customHeight="1" x14ac:dyDescent="0.4">
      <c r="A43" s="141"/>
      <c r="B43" s="226">
        <v>37</v>
      </c>
      <c r="C43" s="227" t="str">
        <f>IF(เวลาเรียน1!B42="","",เวลาเรียน1!B42)</f>
        <v>16826</v>
      </c>
      <c r="D43" s="228" t="str">
        <f>IF(เวลาเรียน1!C42="","",เวลาเรียน1!C42)</f>
        <v>พีระพงษ์</v>
      </c>
      <c r="E43" s="229" t="str">
        <f>IF(เวลาเรียน1!D42="","",เวลาเรียน1!D42)</f>
        <v>ศรีสูงเนิน</v>
      </c>
      <c r="F43" s="150"/>
      <c r="G43" s="298"/>
      <c r="H43" s="299"/>
      <c r="I43" s="299"/>
      <c r="J43" s="299"/>
      <c r="K43" s="300"/>
      <c r="L43" s="245" t="str">
        <f t="shared" si="17"/>
        <v/>
      </c>
      <c r="M43" s="302"/>
      <c r="N43" s="298"/>
      <c r="O43" s="299"/>
      <c r="P43" s="299"/>
      <c r="Q43" s="299"/>
      <c r="R43" s="300"/>
      <c r="S43" s="245" t="str">
        <f t="shared" si="0"/>
        <v/>
      </c>
      <c r="T43" s="302"/>
      <c r="U43" s="245" t="str">
        <f t="shared" si="18"/>
        <v/>
      </c>
      <c r="V43" s="303" t="str">
        <f t="shared" si="1"/>
        <v xml:space="preserve"> </v>
      </c>
      <c r="X43" s="247" t="str">
        <f t="shared" si="2"/>
        <v/>
      </c>
      <c r="Y43" s="248" t="str">
        <f t="shared" si="3"/>
        <v/>
      </c>
      <c r="Z43" s="351" t="str">
        <f t="shared" si="4"/>
        <v/>
      </c>
      <c r="AA43" s="247" t="str">
        <f t="shared" si="5"/>
        <v/>
      </c>
      <c r="AB43" s="248" t="str">
        <f t="shared" si="6"/>
        <v/>
      </c>
      <c r="AC43" s="351" t="str">
        <f t="shared" si="7"/>
        <v/>
      </c>
      <c r="AD43" s="251" t="str">
        <f t="shared" si="8"/>
        <v/>
      </c>
      <c r="AE43" s="248" t="str">
        <f t="shared" si="9"/>
        <v/>
      </c>
      <c r="AF43" s="352" t="str">
        <f t="shared" si="10"/>
        <v/>
      </c>
      <c r="AG43" s="247" t="str">
        <f t="shared" si="11"/>
        <v/>
      </c>
      <c r="AH43" s="248" t="str">
        <f t="shared" si="12"/>
        <v/>
      </c>
      <c r="AI43" s="351" t="str">
        <f t="shared" si="13"/>
        <v/>
      </c>
      <c r="AJ43" s="251" t="str">
        <f t="shared" si="14"/>
        <v/>
      </c>
      <c r="AK43" s="248" t="str">
        <f t="shared" si="15"/>
        <v/>
      </c>
      <c r="AL43" s="351" t="str">
        <f t="shared" si="16"/>
        <v/>
      </c>
    </row>
    <row r="44" spans="1:38" ht="15.2" customHeight="1" x14ac:dyDescent="0.4">
      <c r="A44" s="141"/>
      <c r="B44" s="226">
        <v>38</v>
      </c>
      <c r="C44" s="227" t="str">
        <f>IF(เวลาเรียน1!B43="","",เวลาเรียน1!B43)</f>
        <v>16830</v>
      </c>
      <c r="D44" s="228" t="str">
        <f>IF(เวลาเรียน1!C43="","",เวลาเรียน1!C43)</f>
        <v>ยุทธโยธิน</v>
      </c>
      <c r="E44" s="229" t="str">
        <f>IF(เวลาเรียน1!D43="","",เวลาเรียน1!D43)</f>
        <v>หิรัญวัฒนสุข</v>
      </c>
      <c r="F44" s="150"/>
      <c r="G44" s="298"/>
      <c r="H44" s="299"/>
      <c r="I44" s="299"/>
      <c r="J44" s="299"/>
      <c r="K44" s="300"/>
      <c r="L44" s="245" t="str">
        <f t="shared" si="17"/>
        <v/>
      </c>
      <c r="M44" s="302"/>
      <c r="N44" s="298"/>
      <c r="O44" s="299"/>
      <c r="P44" s="299"/>
      <c r="Q44" s="299"/>
      <c r="R44" s="300"/>
      <c r="S44" s="245" t="str">
        <f t="shared" si="0"/>
        <v/>
      </c>
      <c r="T44" s="302"/>
      <c r="U44" s="245" t="str">
        <f t="shared" si="18"/>
        <v/>
      </c>
      <c r="V44" s="303" t="str">
        <f t="shared" si="1"/>
        <v xml:space="preserve"> </v>
      </c>
      <c r="X44" s="247" t="str">
        <f t="shared" si="2"/>
        <v/>
      </c>
      <c r="Y44" s="248" t="str">
        <f t="shared" si="3"/>
        <v/>
      </c>
      <c r="Z44" s="351" t="str">
        <f t="shared" si="4"/>
        <v/>
      </c>
      <c r="AA44" s="247" t="str">
        <f t="shared" si="5"/>
        <v/>
      </c>
      <c r="AB44" s="248" t="str">
        <f t="shared" si="6"/>
        <v/>
      </c>
      <c r="AC44" s="351" t="str">
        <f t="shared" si="7"/>
        <v/>
      </c>
      <c r="AD44" s="251" t="str">
        <f t="shared" si="8"/>
        <v/>
      </c>
      <c r="AE44" s="248" t="str">
        <f t="shared" si="9"/>
        <v/>
      </c>
      <c r="AF44" s="352" t="str">
        <f t="shared" si="10"/>
        <v/>
      </c>
      <c r="AG44" s="247" t="str">
        <f t="shared" si="11"/>
        <v/>
      </c>
      <c r="AH44" s="248" t="str">
        <f t="shared" si="12"/>
        <v/>
      </c>
      <c r="AI44" s="351" t="str">
        <f t="shared" si="13"/>
        <v/>
      </c>
      <c r="AJ44" s="251" t="str">
        <f t="shared" si="14"/>
        <v/>
      </c>
      <c r="AK44" s="248" t="str">
        <f t="shared" si="15"/>
        <v/>
      </c>
      <c r="AL44" s="351" t="str">
        <f t="shared" si="16"/>
        <v/>
      </c>
    </row>
    <row r="45" spans="1:38" ht="15.2" customHeight="1" x14ac:dyDescent="0.4">
      <c r="A45" s="141"/>
      <c r="B45" s="226">
        <v>39</v>
      </c>
      <c r="C45" s="227" t="str">
        <f>IF(เวลาเรียน1!B44="","",เวลาเรียน1!B44)</f>
        <v>16832</v>
      </c>
      <c r="D45" s="228" t="str">
        <f>IF(เวลาเรียน1!C44="","",เวลาเรียน1!C44)</f>
        <v>ชิษณุพงศ์</v>
      </c>
      <c r="E45" s="229" t="str">
        <f>IF(เวลาเรียน1!D44="","",เวลาเรียน1!D44)</f>
        <v>ตันชวลิต</v>
      </c>
      <c r="F45" s="150"/>
      <c r="G45" s="298"/>
      <c r="H45" s="299"/>
      <c r="I45" s="299"/>
      <c r="J45" s="299"/>
      <c r="K45" s="300"/>
      <c r="L45" s="245" t="str">
        <f t="shared" si="17"/>
        <v/>
      </c>
      <c r="M45" s="302"/>
      <c r="N45" s="298"/>
      <c r="O45" s="299"/>
      <c r="P45" s="299"/>
      <c r="Q45" s="299"/>
      <c r="R45" s="300"/>
      <c r="S45" s="245" t="str">
        <f t="shared" si="0"/>
        <v/>
      </c>
      <c r="T45" s="302"/>
      <c r="U45" s="245" t="str">
        <f t="shared" si="18"/>
        <v/>
      </c>
      <c r="V45" s="303" t="str">
        <f t="shared" si="1"/>
        <v xml:space="preserve"> </v>
      </c>
      <c r="X45" s="247" t="str">
        <f t="shared" si="2"/>
        <v/>
      </c>
      <c r="Y45" s="248" t="str">
        <f t="shared" si="3"/>
        <v/>
      </c>
      <c r="Z45" s="351" t="str">
        <f t="shared" si="4"/>
        <v/>
      </c>
      <c r="AA45" s="247" t="str">
        <f t="shared" si="5"/>
        <v/>
      </c>
      <c r="AB45" s="248" t="str">
        <f t="shared" si="6"/>
        <v/>
      </c>
      <c r="AC45" s="351" t="str">
        <f t="shared" si="7"/>
        <v/>
      </c>
      <c r="AD45" s="251" t="str">
        <f t="shared" si="8"/>
        <v/>
      </c>
      <c r="AE45" s="248" t="str">
        <f t="shared" si="9"/>
        <v/>
      </c>
      <c r="AF45" s="352" t="str">
        <f t="shared" si="10"/>
        <v/>
      </c>
      <c r="AG45" s="247" t="str">
        <f t="shared" si="11"/>
        <v/>
      </c>
      <c r="AH45" s="248" t="str">
        <f t="shared" si="12"/>
        <v/>
      </c>
      <c r="AI45" s="351" t="str">
        <f t="shared" si="13"/>
        <v/>
      </c>
      <c r="AJ45" s="251" t="str">
        <f t="shared" si="14"/>
        <v/>
      </c>
      <c r="AK45" s="248" t="str">
        <f t="shared" si="15"/>
        <v/>
      </c>
      <c r="AL45" s="351" t="str">
        <f t="shared" si="16"/>
        <v/>
      </c>
    </row>
    <row r="46" spans="1:38" ht="15.2" customHeight="1" x14ac:dyDescent="0.4">
      <c r="A46" s="141"/>
      <c r="B46" s="226">
        <v>40</v>
      </c>
      <c r="C46" s="227" t="str">
        <f>IF(เวลาเรียน1!B45="","",เวลาเรียน1!B45)</f>
        <v>16834</v>
      </c>
      <c r="D46" s="228" t="str">
        <f>IF(เวลาเรียน1!C45="","",เวลาเรียน1!C45)</f>
        <v>ภวินท์</v>
      </c>
      <c r="E46" s="229" t="str">
        <f>IF(เวลาเรียน1!D45="","",เวลาเรียน1!D45)</f>
        <v>ปิดตานัง</v>
      </c>
      <c r="F46" s="150"/>
      <c r="G46" s="298"/>
      <c r="H46" s="299"/>
      <c r="I46" s="299"/>
      <c r="J46" s="299"/>
      <c r="K46" s="300"/>
      <c r="L46" s="245" t="str">
        <f t="shared" si="17"/>
        <v/>
      </c>
      <c r="M46" s="302"/>
      <c r="N46" s="298"/>
      <c r="O46" s="299"/>
      <c r="P46" s="299"/>
      <c r="Q46" s="299"/>
      <c r="R46" s="300"/>
      <c r="S46" s="245" t="str">
        <f t="shared" si="0"/>
        <v/>
      </c>
      <c r="T46" s="302"/>
      <c r="U46" s="245" t="str">
        <f t="shared" si="18"/>
        <v/>
      </c>
      <c r="V46" s="303" t="str">
        <f t="shared" si="1"/>
        <v xml:space="preserve"> </v>
      </c>
      <c r="X46" s="247" t="str">
        <f t="shared" si="2"/>
        <v/>
      </c>
      <c r="Y46" s="248" t="str">
        <f t="shared" si="3"/>
        <v/>
      </c>
      <c r="Z46" s="351" t="str">
        <f t="shared" si="4"/>
        <v/>
      </c>
      <c r="AA46" s="247" t="str">
        <f t="shared" si="5"/>
        <v/>
      </c>
      <c r="AB46" s="248" t="str">
        <f t="shared" si="6"/>
        <v/>
      </c>
      <c r="AC46" s="351" t="str">
        <f t="shared" si="7"/>
        <v/>
      </c>
      <c r="AD46" s="251" t="str">
        <f t="shared" si="8"/>
        <v/>
      </c>
      <c r="AE46" s="248" t="str">
        <f t="shared" si="9"/>
        <v/>
      </c>
      <c r="AF46" s="352" t="str">
        <f t="shared" si="10"/>
        <v/>
      </c>
      <c r="AG46" s="247" t="str">
        <f t="shared" si="11"/>
        <v/>
      </c>
      <c r="AH46" s="248" t="str">
        <f t="shared" si="12"/>
        <v/>
      </c>
      <c r="AI46" s="351" t="str">
        <f t="shared" si="13"/>
        <v/>
      </c>
      <c r="AJ46" s="251" t="str">
        <f t="shared" si="14"/>
        <v/>
      </c>
      <c r="AK46" s="248" t="str">
        <f t="shared" si="15"/>
        <v/>
      </c>
      <c r="AL46" s="351" t="str">
        <f t="shared" si="16"/>
        <v/>
      </c>
    </row>
    <row r="47" spans="1:38" ht="15.2" customHeight="1" x14ac:dyDescent="0.4">
      <c r="A47" s="141"/>
      <c r="B47" s="226">
        <v>41</v>
      </c>
      <c r="C47" s="227">
        <f>IF(เวลาเรียน1!B46="","",เวลาเรียน1!B46)</f>
        <v>16851</v>
      </c>
      <c r="D47" s="228" t="str">
        <f>IF(เวลาเรียน1!C46="","",เวลาเรียน1!C46)</f>
        <v>ธนกฤต</v>
      </c>
      <c r="E47" s="229" t="str">
        <f>IF(เวลาเรียน1!D46="","",เวลาเรียน1!D46)</f>
        <v>ดอกไม้</v>
      </c>
      <c r="F47" s="150"/>
      <c r="G47" s="298"/>
      <c r="H47" s="299"/>
      <c r="I47" s="299"/>
      <c r="J47" s="299"/>
      <c r="K47" s="300"/>
      <c r="L47" s="245" t="str">
        <f t="shared" si="17"/>
        <v/>
      </c>
      <c r="M47" s="302"/>
      <c r="N47" s="298"/>
      <c r="O47" s="299"/>
      <c r="P47" s="299"/>
      <c r="Q47" s="299"/>
      <c r="R47" s="300"/>
      <c r="S47" s="245" t="str">
        <f t="shared" si="0"/>
        <v/>
      </c>
      <c r="T47" s="302"/>
      <c r="U47" s="245" t="str">
        <f t="shared" si="18"/>
        <v/>
      </c>
      <c r="V47" s="303" t="str">
        <f t="shared" si="1"/>
        <v xml:space="preserve"> </v>
      </c>
      <c r="X47" s="247" t="str">
        <f t="shared" si="2"/>
        <v/>
      </c>
      <c r="Y47" s="248" t="str">
        <f t="shared" si="3"/>
        <v/>
      </c>
      <c r="Z47" s="351" t="str">
        <f t="shared" si="4"/>
        <v/>
      </c>
      <c r="AA47" s="247" t="str">
        <f t="shared" si="5"/>
        <v/>
      </c>
      <c r="AB47" s="248" t="str">
        <f t="shared" si="6"/>
        <v/>
      </c>
      <c r="AC47" s="351" t="str">
        <f t="shared" si="7"/>
        <v/>
      </c>
      <c r="AD47" s="251" t="str">
        <f t="shared" si="8"/>
        <v/>
      </c>
      <c r="AE47" s="248" t="str">
        <f t="shared" si="9"/>
        <v/>
      </c>
      <c r="AF47" s="352" t="str">
        <f t="shared" si="10"/>
        <v/>
      </c>
      <c r="AG47" s="247" t="str">
        <f t="shared" si="11"/>
        <v/>
      </c>
      <c r="AH47" s="248" t="str">
        <f t="shared" si="12"/>
        <v/>
      </c>
      <c r="AI47" s="351" t="str">
        <f t="shared" si="13"/>
        <v/>
      </c>
      <c r="AJ47" s="251" t="str">
        <f t="shared" si="14"/>
        <v/>
      </c>
      <c r="AK47" s="248" t="str">
        <f t="shared" si="15"/>
        <v/>
      </c>
      <c r="AL47" s="351" t="str">
        <f t="shared" si="16"/>
        <v/>
      </c>
    </row>
    <row r="48" spans="1:38" ht="15.2" customHeight="1" x14ac:dyDescent="0.4">
      <c r="A48" s="141"/>
      <c r="B48" s="226">
        <v>42</v>
      </c>
      <c r="C48" s="227">
        <f>IF(เวลาเรียน1!B47="","",เวลาเรียน1!B47)</f>
        <v>16852</v>
      </c>
      <c r="D48" s="228" t="str">
        <f>IF(เวลาเรียน1!C47="","",เวลาเรียน1!C47)</f>
        <v>นภัทร</v>
      </c>
      <c r="E48" s="229" t="str">
        <f>IF(เวลาเรียน1!D47="","",เวลาเรียน1!D47)</f>
        <v>ภรศุภรักษ์</v>
      </c>
      <c r="F48" s="150"/>
      <c r="G48" s="298"/>
      <c r="H48" s="299"/>
      <c r="I48" s="299"/>
      <c r="J48" s="299"/>
      <c r="K48" s="300"/>
      <c r="L48" s="245" t="str">
        <f t="shared" si="17"/>
        <v/>
      </c>
      <c r="M48" s="302"/>
      <c r="N48" s="298"/>
      <c r="O48" s="299"/>
      <c r="P48" s="299"/>
      <c r="Q48" s="299"/>
      <c r="R48" s="300"/>
      <c r="S48" s="245" t="str">
        <f t="shared" si="0"/>
        <v/>
      </c>
      <c r="T48" s="302"/>
      <c r="U48" s="245" t="str">
        <f t="shared" si="18"/>
        <v/>
      </c>
      <c r="V48" s="303" t="str">
        <f t="shared" si="1"/>
        <v xml:space="preserve"> </v>
      </c>
      <c r="X48" s="247" t="str">
        <f t="shared" si="2"/>
        <v/>
      </c>
      <c r="Y48" s="248" t="str">
        <f t="shared" si="3"/>
        <v/>
      </c>
      <c r="Z48" s="351" t="str">
        <f t="shared" si="4"/>
        <v/>
      </c>
      <c r="AA48" s="247" t="str">
        <f t="shared" si="5"/>
        <v/>
      </c>
      <c r="AB48" s="248" t="str">
        <f t="shared" si="6"/>
        <v/>
      </c>
      <c r="AC48" s="351" t="str">
        <f t="shared" si="7"/>
        <v/>
      </c>
      <c r="AD48" s="251" t="str">
        <f t="shared" si="8"/>
        <v/>
      </c>
      <c r="AE48" s="248" t="str">
        <f t="shared" si="9"/>
        <v/>
      </c>
      <c r="AF48" s="352" t="str">
        <f t="shared" si="10"/>
        <v/>
      </c>
      <c r="AG48" s="247" t="str">
        <f t="shared" si="11"/>
        <v/>
      </c>
      <c r="AH48" s="248" t="str">
        <f t="shared" si="12"/>
        <v/>
      </c>
      <c r="AI48" s="351" t="str">
        <f t="shared" si="13"/>
        <v/>
      </c>
      <c r="AJ48" s="251" t="str">
        <f t="shared" si="14"/>
        <v/>
      </c>
      <c r="AK48" s="248" t="str">
        <f t="shared" si="15"/>
        <v/>
      </c>
      <c r="AL48" s="351" t="str">
        <f t="shared" si="16"/>
        <v/>
      </c>
    </row>
    <row r="49" spans="1:38" ht="15.2" customHeight="1" x14ac:dyDescent="0.4">
      <c r="A49" s="141"/>
      <c r="B49" s="226">
        <v>43</v>
      </c>
      <c r="C49" s="227">
        <f>IF(เวลาเรียน1!B48="","",เวลาเรียน1!B48)</f>
        <v>16859</v>
      </c>
      <c r="D49" s="228" t="str">
        <f>IF(เวลาเรียน1!C48="","",เวลาเรียน1!C48)</f>
        <v>กันต์ธีร์</v>
      </c>
      <c r="E49" s="229" t="str">
        <f>IF(เวลาเรียน1!D48="","",เวลาเรียน1!D48)</f>
        <v>มากโพธิ์</v>
      </c>
      <c r="F49" s="150"/>
      <c r="G49" s="298"/>
      <c r="H49" s="299"/>
      <c r="I49" s="299"/>
      <c r="J49" s="299"/>
      <c r="K49" s="300"/>
      <c r="L49" s="245" t="str">
        <f t="shared" si="17"/>
        <v/>
      </c>
      <c r="M49" s="302"/>
      <c r="N49" s="298"/>
      <c r="O49" s="299"/>
      <c r="P49" s="299"/>
      <c r="Q49" s="299"/>
      <c r="R49" s="300"/>
      <c r="S49" s="245" t="str">
        <f t="shared" si="0"/>
        <v/>
      </c>
      <c r="T49" s="302"/>
      <c r="U49" s="245" t="str">
        <f t="shared" si="18"/>
        <v/>
      </c>
      <c r="V49" s="303" t="str">
        <f t="shared" si="1"/>
        <v xml:space="preserve"> </v>
      </c>
      <c r="X49" s="247" t="str">
        <f t="shared" si="2"/>
        <v/>
      </c>
      <c r="Y49" s="248" t="str">
        <f t="shared" si="3"/>
        <v/>
      </c>
      <c r="Z49" s="351" t="str">
        <f t="shared" si="4"/>
        <v/>
      </c>
      <c r="AA49" s="247" t="str">
        <f t="shared" si="5"/>
        <v/>
      </c>
      <c r="AB49" s="248" t="str">
        <f t="shared" si="6"/>
        <v/>
      </c>
      <c r="AC49" s="351" t="str">
        <f t="shared" si="7"/>
        <v/>
      </c>
      <c r="AD49" s="251" t="str">
        <f t="shared" si="8"/>
        <v/>
      </c>
      <c r="AE49" s="248" t="str">
        <f t="shared" si="9"/>
        <v/>
      </c>
      <c r="AF49" s="352" t="str">
        <f t="shared" si="10"/>
        <v/>
      </c>
      <c r="AG49" s="247" t="str">
        <f t="shared" si="11"/>
        <v/>
      </c>
      <c r="AH49" s="248" t="str">
        <f t="shared" si="12"/>
        <v/>
      </c>
      <c r="AI49" s="351" t="str">
        <f t="shared" si="13"/>
        <v/>
      </c>
      <c r="AJ49" s="251" t="str">
        <f t="shared" si="14"/>
        <v/>
      </c>
      <c r="AK49" s="248" t="str">
        <f t="shared" si="15"/>
        <v/>
      </c>
      <c r="AL49" s="351" t="str">
        <f t="shared" si="16"/>
        <v/>
      </c>
    </row>
    <row r="50" spans="1:38" ht="15.2" customHeight="1" x14ac:dyDescent="0.4">
      <c r="A50" s="141"/>
      <c r="B50" s="226">
        <v>44</v>
      </c>
      <c r="C50" s="227">
        <f>IF(เวลาเรียน1!B49="","",เวลาเรียน1!B49)</f>
        <v>16867</v>
      </c>
      <c r="D50" s="228" t="str">
        <f>IF(เวลาเรียน1!C49="","",เวลาเรียน1!C49)</f>
        <v>ริกกี้</v>
      </c>
      <c r="E50" s="229" t="str">
        <f>IF(เวลาเรียน1!D49="","",เวลาเรียน1!D49)</f>
        <v>คูติโน</v>
      </c>
      <c r="F50" s="150"/>
      <c r="G50" s="298"/>
      <c r="H50" s="299"/>
      <c r="I50" s="299"/>
      <c r="J50" s="299"/>
      <c r="K50" s="300"/>
      <c r="L50" s="245" t="str">
        <f t="shared" si="17"/>
        <v/>
      </c>
      <c r="M50" s="302"/>
      <c r="N50" s="298"/>
      <c r="O50" s="299"/>
      <c r="P50" s="299"/>
      <c r="Q50" s="299"/>
      <c r="R50" s="300"/>
      <c r="S50" s="245" t="str">
        <f t="shared" si="0"/>
        <v/>
      </c>
      <c r="T50" s="302"/>
      <c r="U50" s="245" t="str">
        <f t="shared" si="18"/>
        <v/>
      </c>
      <c r="V50" s="303" t="str">
        <f t="shared" si="1"/>
        <v xml:space="preserve"> </v>
      </c>
      <c r="X50" s="247" t="str">
        <f t="shared" si="2"/>
        <v/>
      </c>
      <c r="Y50" s="248" t="str">
        <f t="shared" si="3"/>
        <v/>
      </c>
      <c r="Z50" s="351" t="str">
        <f t="shared" si="4"/>
        <v/>
      </c>
      <c r="AA50" s="247" t="str">
        <f t="shared" si="5"/>
        <v/>
      </c>
      <c r="AB50" s="248" t="str">
        <f t="shared" si="6"/>
        <v/>
      </c>
      <c r="AC50" s="351" t="str">
        <f t="shared" si="7"/>
        <v/>
      </c>
      <c r="AD50" s="251" t="str">
        <f t="shared" si="8"/>
        <v/>
      </c>
      <c r="AE50" s="248" t="str">
        <f t="shared" si="9"/>
        <v/>
      </c>
      <c r="AF50" s="352" t="str">
        <f t="shared" si="10"/>
        <v/>
      </c>
      <c r="AG50" s="247" t="str">
        <f t="shared" si="11"/>
        <v/>
      </c>
      <c r="AH50" s="248" t="str">
        <f t="shared" si="12"/>
        <v/>
      </c>
      <c r="AI50" s="351" t="str">
        <f t="shared" si="13"/>
        <v/>
      </c>
      <c r="AJ50" s="251" t="str">
        <f t="shared" si="14"/>
        <v/>
      </c>
      <c r="AK50" s="248" t="str">
        <f t="shared" si="15"/>
        <v/>
      </c>
      <c r="AL50" s="351" t="str">
        <f t="shared" si="16"/>
        <v/>
      </c>
    </row>
    <row r="51" spans="1:38" ht="15.2" customHeight="1" x14ac:dyDescent="0.4">
      <c r="A51" s="141"/>
      <c r="B51" s="226">
        <v>45</v>
      </c>
      <c r="C51" s="227">
        <f>IF(เวลาเรียน1!B50="","",เวลาเรียน1!B50)</f>
        <v>16870</v>
      </c>
      <c r="D51" s="228" t="str">
        <f>IF(เวลาเรียน1!C50="","",เวลาเรียน1!C50)</f>
        <v>ภัทรภูมิ</v>
      </c>
      <c r="E51" s="229" t="str">
        <f>IF(เวลาเรียน1!D50="","",เวลาเรียน1!D50)</f>
        <v>แตระพรพาณิชย์</v>
      </c>
      <c r="F51" s="150"/>
      <c r="G51" s="298"/>
      <c r="H51" s="299"/>
      <c r="I51" s="299"/>
      <c r="J51" s="299"/>
      <c r="K51" s="300"/>
      <c r="L51" s="245" t="str">
        <f t="shared" si="17"/>
        <v/>
      </c>
      <c r="M51" s="302"/>
      <c r="N51" s="298"/>
      <c r="O51" s="299"/>
      <c r="P51" s="299"/>
      <c r="Q51" s="299"/>
      <c r="R51" s="300"/>
      <c r="S51" s="245" t="str">
        <f t="shared" si="0"/>
        <v/>
      </c>
      <c r="T51" s="302"/>
      <c r="U51" s="245" t="str">
        <f t="shared" si="18"/>
        <v/>
      </c>
      <c r="V51" s="303" t="str">
        <f t="shared" si="1"/>
        <v xml:space="preserve"> </v>
      </c>
      <c r="X51" s="247" t="str">
        <f t="shared" si="2"/>
        <v/>
      </c>
      <c r="Y51" s="248" t="str">
        <f t="shared" si="3"/>
        <v/>
      </c>
      <c r="Z51" s="351" t="str">
        <f t="shared" si="4"/>
        <v/>
      </c>
      <c r="AA51" s="247" t="str">
        <f t="shared" si="5"/>
        <v/>
      </c>
      <c r="AB51" s="248" t="str">
        <f t="shared" si="6"/>
        <v/>
      </c>
      <c r="AC51" s="351" t="str">
        <f t="shared" si="7"/>
        <v/>
      </c>
      <c r="AD51" s="251" t="str">
        <f t="shared" si="8"/>
        <v/>
      </c>
      <c r="AE51" s="248" t="str">
        <f t="shared" si="9"/>
        <v/>
      </c>
      <c r="AF51" s="352" t="str">
        <f t="shared" si="10"/>
        <v/>
      </c>
      <c r="AG51" s="247" t="str">
        <f t="shared" si="11"/>
        <v/>
      </c>
      <c r="AH51" s="248" t="str">
        <f t="shared" si="12"/>
        <v/>
      </c>
      <c r="AI51" s="351" t="str">
        <f t="shared" si="13"/>
        <v/>
      </c>
      <c r="AJ51" s="251" t="str">
        <f t="shared" si="14"/>
        <v/>
      </c>
      <c r="AK51" s="248" t="str">
        <f t="shared" si="15"/>
        <v/>
      </c>
      <c r="AL51" s="351" t="str">
        <f t="shared" si="16"/>
        <v/>
      </c>
    </row>
    <row r="52" spans="1:38" ht="15.2" customHeight="1" x14ac:dyDescent="0.4">
      <c r="A52" s="141"/>
      <c r="B52" s="226">
        <v>46</v>
      </c>
      <c r="C52" s="227">
        <f>IF(เวลาเรียน1!B51="","",เวลาเรียน1!B51)</f>
        <v>16873</v>
      </c>
      <c r="D52" s="228" t="str">
        <f>IF(เวลาเรียน1!C51="","",เวลาเรียน1!C51)</f>
        <v>สุวพิชญ์</v>
      </c>
      <c r="E52" s="229" t="str">
        <f>IF(เวลาเรียน1!D51="","",เวลาเรียน1!D51)</f>
        <v>พละสวัสดิ์</v>
      </c>
      <c r="F52" s="150"/>
      <c r="G52" s="298"/>
      <c r="H52" s="299"/>
      <c r="I52" s="299"/>
      <c r="J52" s="299"/>
      <c r="K52" s="300"/>
      <c r="L52" s="245" t="str">
        <f t="shared" si="17"/>
        <v/>
      </c>
      <c r="M52" s="302"/>
      <c r="N52" s="298"/>
      <c r="O52" s="299"/>
      <c r="P52" s="299"/>
      <c r="Q52" s="299"/>
      <c r="R52" s="300"/>
      <c r="S52" s="245" t="str">
        <f t="shared" si="0"/>
        <v/>
      </c>
      <c r="T52" s="302"/>
      <c r="U52" s="245" t="str">
        <f t="shared" si="18"/>
        <v/>
      </c>
      <c r="V52" s="303" t="str">
        <f t="shared" si="1"/>
        <v xml:space="preserve"> </v>
      </c>
      <c r="X52" s="247" t="str">
        <f t="shared" si="2"/>
        <v/>
      </c>
      <c r="Y52" s="248" t="str">
        <f t="shared" si="3"/>
        <v/>
      </c>
      <c r="Z52" s="351" t="str">
        <f t="shared" si="4"/>
        <v/>
      </c>
      <c r="AA52" s="247" t="str">
        <f t="shared" si="5"/>
        <v/>
      </c>
      <c r="AB52" s="248" t="str">
        <f t="shared" si="6"/>
        <v/>
      </c>
      <c r="AC52" s="351" t="str">
        <f t="shared" si="7"/>
        <v/>
      </c>
      <c r="AD52" s="251" t="str">
        <f t="shared" si="8"/>
        <v/>
      </c>
      <c r="AE52" s="248" t="str">
        <f t="shared" si="9"/>
        <v/>
      </c>
      <c r="AF52" s="352" t="str">
        <f t="shared" si="10"/>
        <v/>
      </c>
      <c r="AG52" s="247" t="str">
        <f t="shared" si="11"/>
        <v/>
      </c>
      <c r="AH52" s="248" t="str">
        <f t="shared" si="12"/>
        <v/>
      </c>
      <c r="AI52" s="351" t="str">
        <f t="shared" si="13"/>
        <v/>
      </c>
      <c r="AJ52" s="251" t="str">
        <f t="shared" si="14"/>
        <v/>
      </c>
      <c r="AK52" s="248" t="str">
        <f t="shared" si="15"/>
        <v/>
      </c>
      <c r="AL52" s="351" t="str">
        <f t="shared" si="16"/>
        <v/>
      </c>
    </row>
    <row r="53" spans="1:38" ht="15.2" customHeight="1" x14ac:dyDescent="0.4">
      <c r="A53" s="141"/>
      <c r="B53" s="226">
        <v>47</v>
      </c>
      <c r="C53" s="227">
        <f>IF(เวลาเรียน1!B52="","",เวลาเรียน1!B52)</f>
        <v>16881</v>
      </c>
      <c r="D53" s="228" t="str">
        <f>IF(เวลาเรียน1!C52="","",เวลาเรียน1!C52)</f>
        <v>รุจิภาส</v>
      </c>
      <c r="E53" s="229" t="str">
        <f>IF(เวลาเรียน1!D52="","",เวลาเรียน1!D52)</f>
        <v>ปุ่นอุดม</v>
      </c>
      <c r="F53" s="150"/>
      <c r="G53" s="298"/>
      <c r="H53" s="299"/>
      <c r="I53" s="299"/>
      <c r="J53" s="299"/>
      <c r="K53" s="300"/>
      <c r="L53" s="245" t="str">
        <f t="shared" si="17"/>
        <v/>
      </c>
      <c r="M53" s="302"/>
      <c r="N53" s="298"/>
      <c r="O53" s="299"/>
      <c r="P53" s="299"/>
      <c r="Q53" s="299"/>
      <c r="R53" s="300"/>
      <c r="S53" s="245" t="str">
        <f t="shared" si="0"/>
        <v/>
      </c>
      <c r="T53" s="302"/>
      <c r="U53" s="245" t="str">
        <f t="shared" si="18"/>
        <v/>
      </c>
      <c r="V53" s="303" t="str">
        <f t="shared" si="1"/>
        <v xml:space="preserve"> </v>
      </c>
      <c r="X53" s="247" t="str">
        <f t="shared" si="2"/>
        <v/>
      </c>
      <c r="Y53" s="248" t="str">
        <f t="shared" si="3"/>
        <v/>
      </c>
      <c r="Z53" s="351" t="str">
        <f t="shared" si="4"/>
        <v/>
      </c>
      <c r="AA53" s="247" t="str">
        <f t="shared" si="5"/>
        <v/>
      </c>
      <c r="AB53" s="248" t="str">
        <f t="shared" si="6"/>
        <v/>
      </c>
      <c r="AC53" s="351" t="str">
        <f t="shared" si="7"/>
        <v/>
      </c>
      <c r="AD53" s="251" t="str">
        <f t="shared" si="8"/>
        <v/>
      </c>
      <c r="AE53" s="248" t="str">
        <f t="shared" si="9"/>
        <v/>
      </c>
      <c r="AF53" s="352" t="str">
        <f t="shared" si="10"/>
        <v/>
      </c>
      <c r="AG53" s="247" t="str">
        <f t="shared" si="11"/>
        <v/>
      </c>
      <c r="AH53" s="248" t="str">
        <f t="shared" si="12"/>
        <v/>
      </c>
      <c r="AI53" s="351" t="str">
        <f t="shared" si="13"/>
        <v/>
      </c>
      <c r="AJ53" s="251" t="str">
        <f t="shared" si="14"/>
        <v/>
      </c>
      <c r="AK53" s="248" t="str">
        <f t="shared" si="15"/>
        <v/>
      </c>
      <c r="AL53" s="351" t="str">
        <f t="shared" si="16"/>
        <v/>
      </c>
    </row>
    <row r="54" spans="1:38" ht="15.2" customHeight="1" x14ac:dyDescent="0.4">
      <c r="A54" s="141"/>
      <c r="B54" s="226">
        <v>48</v>
      </c>
      <c r="C54" s="227" t="str">
        <f>IF(เวลาเรียน1!B53="","",เวลาเรียน1!B53)</f>
        <v>16932</v>
      </c>
      <c r="D54" s="228" t="str">
        <f>IF(เวลาเรียน1!C53="","",เวลาเรียน1!C53)</f>
        <v>แทนคุณ</v>
      </c>
      <c r="E54" s="229" t="str">
        <f>IF(เวลาเรียน1!D53="","",เวลาเรียน1!D53)</f>
        <v>สอนศิริ</v>
      </c>
      <c r="F54" s="150"/>
      <c r="G54" s="298"/>
      <c r="H54" s="299"/>
      <c r="I54" s="299"/>
      <c r="J54" s="299"/>
      <c r="K54" s="300"/>
      <c r="L54" s="245" t="str">
        <f t="shared" si="17"/>
        <v/>
      </c>
      <c r="M54" s="302"/>
      <c r="N54" s="298"/>
      <c r="O54" s="299"/>
      <c r="P54" s="299"/>
      <c r="Q54" s="299"/>
      <c r="R54" s="300"/>
      <c r="S54" s="245" t="str">
        <f t="shared" si="0"/>
        <v/>
      </c>
      <c r="T54" s="302"/>
      <c r="U54" s="245" t="str">
        <f t="shared" si="18"/>
        <v/>
      </c>
      <c r="V54" s="303" t="str">
        <f t="shared" si="1"/>
        <v xml:space="preserve"> </v>
      </c>
      <c r="X54" s="247" t="str">
        <f t="shared" si="2"/>
        <v/>
      </c>
      <c r="Y54" s="248" t="str">
        <f t="shared" si="3"/>
        <v/>
      </c>
      <c r="Z54" s="351" t="str">
        <f t="shared" si="4"/>
        <v/>
      </c>
      <c r="AA54" s="247" t="str">
        <f t="shared" si="5"/>
        <v/>
      </c>
      <c r="AB54" s="248" t="str">
        <f t="shared" si="6"/>
        <v/>
      </c>
      <c r="AC54" s="351" t="str">
        <f t="shared" si="7"/>
        <v/>
      </c>
      <c r="AD54" s="251" t="str">
        <f t="shared" si="8"/>
        <v/>
      </c>
      <c r="AE54" s="248" t="str">
        <f t="shared" si="9"/>
        <v/>
      </c>
      <c r="AF54" s="352" t="str">
        <f t="shared" si="10"/>
        <v/>
      </c>
      <c r="AG54" s="247" t="str">
        <f t="shared" si="11"/>
        <v/>
      </c>
      <c r="AH54" s="248" t="str">
        <f t="shared" si="12"/>
        <v/>
      </c>
      <c r="AI54" s="351" t="str">
        <f t="shared" si="13"/>
        <v/>
      </c>
      <c r="AJ54" s="251" t="str">
        <f t="shared" si="14"/>
        <v/>
      </c>
      <c r="AK54" s="248" t="str">
        <f t="shared" si="15"/>
        <v/>
      </c>
      <c r="AL54" s="351" t="str">
        <f t="shared" si="16"/>
        <v/>
      </c>
    </row>
    <row r="55" spans="1:38" ht="15.2" customHeight="1" x14ac:dyDescent="0.4">
      <c r="A55" s="141"/>
      <c r="B55" s="226">
        <v>49</v>
      </c>
      <c r="C55" s="227">
        <f>IF(เวลาเรียน1!B54="","",เวลาเรียน1!B54)</f>
        <v>16939</v>
      </c>
      <c r="D55" s="228" t="str">
        <f>IF(เวลาเรียน1!C54="","",เวลาเรียน1!C54)</f>
        <v>ภาคิน</v>
      </c>
      <c r="E55" s="229" t="str">
        <f>IF(เวลาเรียน1!D54="","",เวลาเรียน1!D54)</f>
        <v>บัวเนี่ยว</v>
      </c>
      <c r="F55" s="150"/>
      <c r="G55" s="298"/>
      <c r="H55" s="299"/>
      <c r="I55" s="299"/>
      <c r="J55" s="299"/>
      <c r="K55" s="300"/>
      <c r="L55" s="245" t="str">
        <f t="shared" si="17"/>
        <v/>
      </c>
      <c r="M55" s="302"/>
      <c r="N55" s="298"/>
      <c r="O55" s="299"/>
      <c r="P55" s="299"/>
      <c r="Q55" s="299"/>
      <c r="R55" s="300"/>
      <c r="S55" s="245" t="str">
        <f t="shared" si="0"/>
        <v/>
      </c>
      <c r="T55" s="302"/>
      <c r="U55" s="245" t="str">
        <f t="shared" si="18"/>
        <v/>
      </c>
      <c r="V55" s="303" t="str">
        <f t="shared" si="1"/>
        <v xml:space="preserve"> </v>
      </c>
      <c r="X55" s="247" t="str">
        <f t="shared" si="2"/>
        <v/>
      </c>
      <c r="Y55" s="248" t="str">
        <f t="shared" si="3"/>
        <v/>
      </c>
      <c r="Z55" s="351" t="str">
        <f t="shared" si="4"/>
        <v/>
      </c>
      <c r="AA55" s="247" t="str">
        <f t="shared" si="5"/>
        <v/>
      </c>
      <c r="AB55" s="248" t="str">
        <f t="shared" si="6"/>
        <v/>
      </c>
      <c r="AC55" s="351" t="str">
        <f t="shared" si="7"/>
        <v/>
      </c>
      <c r="AD55" s="251" t="str">
        <f t="shared" si="8"/>
        <v/>
      </c>
      <c r="AE55" s="248" t="str">
        <f t="shared" si="9"/>
        <v/>
      </c>
      <c r="AF55" s="352" t="str">
        <f t="shared" si="10"/>
        <v/>
      </c>
      <c r="AG55" s="247" t="str">
        <f t="shared" si="11"/>
        <v/>
      </c>
      <c r="AH55" s="248" t="str">
        <f t="shared" si="12"/>
        <v/>
      </c>
      <c r="AI55" s="351" t="str">
        <f t="shared" si="13"/>
        <v/>
      </c>
      <c r="AJ55" s="251" t="str">
        <f t="shared" si="14"/>
        <v/>
      </c>
      <c r="AK55" s="248" t="str">
        <f t="shared" si="15"/>
        <v/>
      </c>
      <c r="AL55" s="351" t="str">
        <f t="shared" si="16"/>
        <v/>
      </c>
    </row>
    <row r="56" spans="1:38" ht="15.2" customHeight="1" x14ac:dyDescent="0.4">
      <c r="A56" s="141"/>
      <c r="B56" s="226">
        <v>50</v>
      </c>
      <c r="C56" s="227">
        <f>IF(เวลาเรียน1!B55="","",เวลาเรียน1!B55)</f>
        <v>17193</v>
      </c>
      <c r="D56" s="228" t="str">
        <f>IF(เวลาเรียน1!C55="","",เวลาเรียน1!C55)</f>
        <v>สรวิชญ์</v>
      </c>
      <c r="E56" s="229" t="str">
        <f>IF(เวลาเรียน1!D55="","",เวลาเรียน1!D55)</f>
        <v>ไตรรัตน์อัศว</v>
      </c>
      <c r="F56" s="150"/>
      <c r="G56" s="298"/>
      <c r="H56" s="299"/>
      <c r="I56" s="299"/>
      <c r="J56" s="299"/>
      <c r="K56" s="300"/>
      <c r="L56" s="245" t="str">
        <f t="shared" si="17"/>
        <v/>
      </c>
      <c r="M56" s="302"/>
      <c r="N56" s="298"/>
      <c r="O56" s="299"/>
      <c r="P56" s="299"/>
      <c r="Q56" s="299"/>
      <c r="R56" s="300"/>
      <c r="S56" s="245" t="str">
        <f t="shared" si="0"/>
        <v/>
      </c>
      <c r="T56" s="302"/>
      <c r="U56" s="245" t="str">
        <f t="shared" si="18"/>
        <v/>
      </c>
      <c r="V56" s="303" t="str">
        <f t="shared" si="1"/>
        <v xml:space="preserve"> </v>
      </c>
      <c r="X56" s="247" t="str">
        <f t="shared" si="2"/>
        <v/>
      </c>
      <c r="Y56" s="248" t="str">
        <f t="shared" si="3"/>
        <v/>
      </c>
      <c r="Z56" s="351" t="str">
        <f t="shared" si="4"/>
        <v/>
      </c>
      <c r="AA56" s="247" t="str">
        <f t="shared" si="5"/>
        <v/>
      </c>
      <c r="AB56" s="248" t="str">
        <f t="shared" si="6"/>
        <v/>
      </c>
      <c r="AC56" s="351" t="str">
        <f t="shared" si="7"/>
        <v/>
      </c>
      <c r="AD56" s="251" t="str">
        <f t="shared" si="8"/>
        <v/>
      </c>
      <c r="AE56" s="248" t="str">
        <f t="shared" si="9"/>
        <v/>
      </c>
      <c r="AF56" s="352" t="str">
        <f t="shared" si="10"/>
        <v/>
      </c>
      <c r="AG56" s="247" t="str">
        <f t="shared" si="11"/>
        <v/>
      </c>
      <c r="AH56" s="248" t="str">
        <f t="shared" si="12"/>
        <v/>
      </c>
      <c r="AI56" s="351" t="str">
        <f t="shared" si="13"/>
        <v/>
      </c>
      <c r="AJ56" s="251" t="str">
        <f t="shared" si="14"/>
        <v/>
      </c>
      <c r="AK56" s="248" t="str">
        <f t="shared" si="15"/>
        <v/>
      </c>
      <c r="AL56" s="351" t="str">
        <f t="shared" si="16"/>
        <v/>
      </c>
    </row>
    <row r="57" spans="1:38" ht="15.2" customHeight="1" x14ac:dyDescent="0.4">
      <c r="A57" s="141"/>
      <c r="B57" s="226">
        <v>51</v>
      </c>
      <c r="C57" s="227">
        <f>IF(เวลาเรียน1!B56="","",เวลาเรียน1!B56)</f>
        <v>17274</v>
      </c>
      <c r="D57" s="228" t="str">
        <f>IF(เวลาเรียน1!C56="","",เวลาเรียน1!C56)</f>
        <v>ปัณณธร</v>
      </c>
      <c r="E57" s="229" t="str">
        <f>IF(เวลาเรียน1!D56="","",เวลาเรียน1!D56)</f>
        <v>แสงนภากาศ</v>
      </c>
      <c r="F57" s="150"/>
      <c r="G57" s="298"/>
      <c r="H57" s="299"/>
      <c r="I57" s="299"/>
      <c r="J57" s="299"/>
      <c r="K57" s="300"/>
      <c r="L57" s="245" t="str">
        <f t="shared" si="17"/>
        <v/>
      </c>
      <c r="M57" s="302"/>
      <c r="N57" s="298"/>
      <c r="O57" s="299"/>
      <c r="P57" s="299"/>
      <c r="Q57" s="299"/>
      <c r="R57" s="300"/>
      <c r="S57" s="245" t="str">
        <f t="shared" si="0"/>
        <v/>
      </c>
      <c r="T57" s="302"/>
      <c r="U57" s="245" t="str">
        <f t="shared" si="18"/>
        <v/>
      </c>
      <c r="V57" s="303" t="str">
        <f t="shared" si="1"/>
        <v xml:space="preserve"> </v>
      </c>
      <c r="X57" s="247" t="str">
        <f t="shared" si="2"/>
        <v/>
      </c>
      <c r="Y57" s="248" t="str">
        <f t="shared" si="3"/>
        <v/>
      </c>
      <c r="Z57" s="351" t="str">
        <f t="shared" si="4"/>
        <v/>
      </c>
      <c r="AA57" s="247" t="str">
        <f t="shared" si="5"/>
        <v/>
      </c>
      <c r="AB57" s="248" t="str">
        <f t="shared" si="6"/>
        <v/>
      </c>
      <c r="AC57" s="351" t="str">
        <f t="shared" si="7"/>
        <v/>
      </c>
      <c r="AD57" s="251" t="str">
        <f t="shared" si="8"/>
        <v/>
      </c>
      <c r="AE57" s="248" t="str">
        <f t="shared" si="9"/>
        <v/>
      </c>
      <c r="AF57" s="352" t="str">
        <f t="shared" si="10"/>
        <v/>
      </c>
      <c r="AG57" s="247" t="str">
        <f t="shared" si="11"/>
        <v/>
      </c>
      <c r="AH57" s="248" t="str">
        <f t="shared" si="12"/>
        <v/>
      </c>
      <c r="AI57" s="351" t="str">
        <f t="shared" si="13"/>
        <v/>
      </c>
      <c r="AJ57" s="251" t="str">
        <f t="shared" si="14"/>
        <v/>
      </c>
      <c r="AK57" s="248" t="str">
        <f t="shared" si="15"/>
        <v/>
      </c>
      <c r="AL57" s="351" t="str">
        <f t="shared" si="16"/>
        <v/>
      </c>
    </row>
    <row r="58" spans="1:38" ht="15.2" customHeight="1" x14ac:dyDescent="0.4">
      <c r="A58" s="141"/>
      <c r="B58" s="226">
        <v>52</v>
      </c>
      <c r="C58" s="227" t="str">
        <f>IF(เวลาเรียน1!B57="","",เวลาเรียน1!B57)</f>
        <v/>
      </c>
      <c r="D58" s="228" t="str">
        <f>IF(เวลาเรียน1!C57="","",เวลาเรียน1!C57)</f>
        <v/>
      </c>
      <c r="E58" s="229" t="str">
        <f>IF(เวลาเรียน1!D57="","",เวลาเรียน1!D57)</f>
        <v/>
      </c>
      <c r="F58" s="150"/>
      <c r="G58" s="298"/>
      <c r="H58" s="299"/>
      <c r="I58" s="299"/>
      <c r="J58" s="299"/>
      <c r="K58" s="300"/>
      <c r="L58" s="245" t="str">
        <f t="shared" si="17"/>
        <v/>
      </c>
      <c r="M58" s="302"/>
      <c r="N58" s="298"/>
      <c r="O58" s="299"/>
      <c r="P58" s="299"/>
      <c r="Q58" s="299"/>
      <c r="R58" s="300"/>
      <c r="S58" s="245" t="str">
        <f t="shared" si="0"/>
        <v/>
      </c>
      <c r="T58" s="302"/>
      <c r="U58" s="245" t="str">
        <f t="shared" si="18"/>
        <v/>
      </c>
      <c r="V58" s="303" t="str">
        <f t="shared" si="1"/>
        <v xml:space="preserve"> </v>
      </c>
      <c r="X58" s="247" t="str">
        <f t="shared" si="2"/>
        <v/>
      </c>
      <c r="Y58" s="248" t="str">
        <f t="shared" si="3"/>
        <v/>
      </c>
      <c r="Z58" s="351" t="str">
        <f t="shared" si="4"/>
        <v/>
      </c>
      <c r="AA58" s="247" t="str">
        <f t="shared" si="5"/>
        <v/>
      </c>
      <c r="AB58" s="248" t="str">
        <f t="shared" si="6"/>
        <v/>
      </c>
      <c r="AC58" s="351" t="str">
        <f t="shared" si="7"/>
        <v/>
      </c>
      <c r="AD58" s="251" t="str">
        <f t="shared" si="8"/>
        <v/>
      </c>
      <c r="AE58" s="248" t="str">
        <f t="shared" si="9"/>
        <v/>
      </c>
      <c r="AF58" s="352" t="str">
        <f t="shared" si="10"/>
        <v/>
      </c>
      <c r="AG58" s="247" t="str">
        <f t="shared" si="11"/>
        <v/>
      </c>
      <c r="AH58" s="248" t="str">
        <f t="shared" si="12"/>
        <v/>
      </c>
      <c r="AI58" s="351" t="str">
        <f t="shared" si="13"/>
        <v/>
      </c>
      <c r="AJ58" s="251" t="str">
        <f t="shared" si="14"/>
        <v/>
      </c>
      <c r="AK58" s="248" t="str">
        <f t="shared" si="15"/>
        <v/>
      </c>
      <c r="AL58" s="351" t="str">
        <f t="shared" si="16"/>
        <v/>
      </c>
    </row>
    <row r="59" spans="1:38" ht="15.2" customHeight="1" x14ac:dyDescent="0.4">
      <c r="A59" s="141"/>
      <c r="B59" s="230">
        <v>53</v>
      </c>
      <c r="C59" s="227" t="str">
        <f>IF(เวลาเรียน1!B58="","",เวลาเรียน1!B58)</f>
        <v/>
      </c>
      <c r="D59" s="228" t="str">
        <f>IF(เวลาเรียน1!C58="","",เวลาเรียน1!C58)</f>
        <v/>
      </c>
      <c r="E59" s="229" t="str">
        <f>IF(เวลาเรียน1!D58="","",เวลาเรียน1!D58)</f>
        <v/>
      </c>
      <c r="F59" s="150"/>
      <c r="G59" s="298"/>
      <c r="H59" s="299"/>
      <c r="I59" s="299"/>
      <c r="J59" s="299"/>
      <c r="K59" s="300"/>
      <c r="L59" s="245" t="str">
        <f t="shared" si="17"/>
        <v/>
      </c>
      <c r="M59" s="302"/>
      <c r="N59" s="298"/>
      <c r="O59" s="299"/>
      <c r="P59" s="299"/>
      <c r="Q59" s="299"/>
      <c r="R59" s="300"/>
      <c r="S59" s="245" t="str">
        <f t="shared" si="0"/>
        <v/>
      </c>
      <c r="T59" s="302"/>
      <c r="U59" s="245" t="str">
        <f t="shared" si="18"/>
        <v/>
      </c>
      <c r="V59" s="303" t="str">
        <f t="shared" si="1"/>
        <v xml:space="preserve"> </v>
      </c>
      <c r="X59" s="247" t="str">
        <f t="shared" si="2"/>
        <v/>
      </c>
      <c r="Y59" s="248" t="str">
        <f t="shared" si="3"/>
        <v/>
      </c>
      <c r="Z59" s="351" t="str">
        <f t="shared" si="4"/>
        <v/>
      </c>
      <c r="AA59" s="247" t="str">
        <f t="shared" si="5"/>
        <v/>
      </c>
      <c r="AB59" s="248" t="str">
        <f t="shared" si="6"/>
        <v/>
      </c>
      <c r="AC59" s="351" t="str">
        <f t="shared" ref="AC59:AC66" si="19">IF(OR(AA59="",AA59="ขส",AA59="-"),"",IF(AB59&lt;1,"ไม่ผ่าน",IF(AB59&lt;2,"ผ่าน",IF(AB59&lt;3,"ดี","ดีเยี่ยม"))))</f>
        <v/>
      </c>
      <c r="AD59" s="251" t="str">
        <f t="shared" si="8"/>
        <v/>
      </c>
      <c r="AE59" s="248" t="str">
        <f t="shared" si="9"/>
        <v/>
      </c>
      <c r="AF59" s="352" t="str">
        <f t="shared" si="10"/>
        <v/>
      </c>
      <c r="AG59" s="247" t="str">
        <f t="shared" si="11"/>
        <v/>
      </c>
      <c r="AH59" s="248" t="str">
        <f t="shared" si="12"/>
        <v/>
      </c>
      <c r="AI59" s="351" t="str">
        <f t="shared" si="13"/>
        <v/>
      </c>
      <c r="AJ59" s="251" t="str">
        <f t="shared" si="14"/>
        <v/>
      </c>
      <c r="AK59" s="248" t="str">
        <f t="shared" si="15"/>
        <v/>
      </c>
      <c r="AL59" s="351" t="str">
        <f t="shared" si="16"/>
        <v/>
      </c>
    </row>
    <row r="60" spans="1:38" ht="15.2" customHeight="1" x14ac:dyDescent="0.4">
      <c r="A60" s="141"/>
      <c r="B60" s="226">
        <v>54</v>
      </c>
      <c r="C60" s="227" t="str">
        <f>IF(เวลาเรียน1!B59="","",เวลาเรียน1!B59)</f>
        <v/>
      </c>
      <c r="D60" s="228" t="str">
        <f>IF(เวลาเรียน1!C59="","",เวลาเรียน1!C59)</f>
        <v/>
      </c>
      <c r="E60" s="229" t="str">
        <f>IF(เวลาเรียน1!D59="","",เวลาเรียน1!D59)</f>
        <v/>
      </c>
      <c r="F60" s="150"/>
      <c r="G60" s="298"/>
      <c r="H60" s="299"/>
      <c r="I60" s="299"/>
      <c r="J60" s="299"/>
      <c r="K60" s="300"/>
      <c r="L60" s="245" t="str">
        <f t="shared" si="17"/>
        <v/>
      </c>
      <c r="M60" s="302"/>
      <c r="N60" s="298"/>
      <c r="O60" s="299"/>
      <c r="P60" s="299"/>
      <c r="Q60" s="299"/>
      <c r="R60" s="300"/>
      <c r="S60" s="245" t="str">
        <f t="shared" si="0"/>
        <v/>
      </c>
      <c r="T60" s="302"/>
      <c r="U60" s="245" t="str">
        <f t="shared" si="18"/>
        <v/>
      </c>
      <c r="V60" s="303" t="str">
        <f t="shared" si="1"/>
        <v xml:space="preserve"> </v>
      </c>
      <c r="X60" s="247" t="str">
        <f t="shared" si="2"/>
        <v/>
      </c>
      <c r="Y60" s="248" t="str">
        <f t="shared" si="3"/>
        <v/>
      </c>
      <c r="Z60" s="351" t="str">
        <f t="shared" si="4"/>
        <v/>
      </c>
      <c r="AA60" s="247" t="str">
        <f t="shared" si="5"/>
        <v/>
      </c>
      <c r="AB60" s="248" t="str">
        <f t="shared" si="6"/>
        <v/>
      </c>
      <c r="AC60" s="351" t="str">
        <f t="shared" si="19"/>
        <v/>
      </c>
      <c r="AD60" s="251" t="str">
        <f t="shared" si="8"/>
        <v/>
      </c>
      <c r="AE60" s="248" t="str">
        <f t="shared" si="9"/>
        <v/>
      </c>
      <c r="AF60" s="352" t="str">
        <f t="shared" si="10"/>
        <v/>
      </c>
      <c r="AG60" s="247" t="str">
        <f t="shared" si="11"/>
        <v/>
      </c>
      <c r="AH60" s="248" t="str">
        <f t="shared" si="12"/>
        <v/>
      </c>
      <c r="AI60" s="351" t="str">
        <f t="shared" si="13"/>
        <v/>
      </c>
      <c r="AJ60" s="251" t="str">
        <f t="shared" si="14"/>
        <v/>
      </c>
      <c r="AK60" s="248" t="str">
        <f t="shared" si="15"/>
        <v/>
      </c>
      <c r="AL60" s="351" t="str">
        <f t="shared" si="16"/>
        <v/>
      </c>
    </row>
    <row r="61" spans="1:38" ht="15.2" customHeight="1" x14ac:dyDescent="0.4">
      <c r="A61" s="141"/>
      <c r="B61" s="230">
        <v>55</v>
      </c>
      <c r="C61" s="227" t="str">
        <f>IF(เวลาเรียน1!B60="","",เวลาเรียน1!B60)</f>
        <v/>
      </c>
      <c r="D61" s="228" t="str">
        <f>IF(เวลาเรียน1!C60="","",เวลาเรียน1!C60)</f>
        <v/>
      </c>
      <c r="E61" s="229" t="str">
        <f>IF(เวลาเรียน1!D60="","",เวลาเรียน1!D60)</f>
        <v/>
      </c>
      <c r="F61" s="150"/>
      <c r="G61" s="298"/>
      <c r="H61" s="299"/>
      <c r="I61" s="299"/>
      <c r="J61" s="299"/>
      <c r="K61" s="300"/>
      <c r="L61" s="245" t="str">
        <f t="shared" si="17"/>
        <v/>
      </c>
      <c r="M61" s="302"/>
      <c r="N61" s="42"/>
      <c r="O61" s="296"/>
      <c r="P61" s="296"/>
      <c r="Q61" s="296"/>
      <c r="R61" s="297"/>
      <c r="S61" s="245" t="str">
        <f t="shared" si="0"/>
        <v/>
      </c>
      <c r="T61" s="302"/>
      <c r="U61" s="245" t="str">
        <f t="shared" si="18"/>
        <v/>
      </c>
      <c r="V61" s="303" t="str">
        <f t="shared" si="1"/>
        <v xml:space="preserve"> </v>
      </c>
      <c r="X61" s="247" t="str">
        <f t="shared" si="2"/>
        <v/>
      </c>
      <c r="Y61" s="248" t="str">
        <f t="shared" si="3"/>
        <v/>
      </c>
      <c r="Z61" s="351" t="str">
        <f t="shared" si="4"/>
        <v/>
      </c>
      <c r="AA61" s="247" t="str">
        <f t="shared" si="5"/>
        <v/>
      </c>
      <c r="AB61" s="248" t="str">
        <f t="shared" si="6"/>
        <v/>
      </c>
      <c r="AC61" s="351" t="str">
        <f t="shared" si="19"/>
        <v/>
      </c>
      <c r="AD61" s="251" t="str">
        <f t="shared" si="8"/>
        <v/>
      </c>
      <c r="AE61" s="248" t="str">
        <f t="shared" si="9"/>
        <v/>
      </c>
      <c r="AF61" s="352" t="str">
        <f t="shared" si="10"/>
        <v/>
      </c>
      <c r="AG61" s="247" t="str">
        <f t="shared" si="11"/>
        <v/>
      </c>
      <c r="AH61" s="248" t="str">
        <f t="shared" si="12"/>
        <v/>
      </c>
      <c r="AI61" s="351" t="str">
        <f t="shared" si="13"/>
        <v/>
      </c>
      <c r="AJ61" s="251" t="str">
        <f t="shared" si="14"/>
        <v/>
      </c>
      <c r="AK61" s="248" t="str">
        <f t="shared" si="15"/>
        <v/>
      </c>
      <c r="AL61" s="351" t="str">
        <f t="shared" si="16"/>
        <v/>
      </c>
    </row>
    <row r="62" spans="1:38" ht="15.2" customHeight="1" x14ac:dyDescent="0.4">
      <c r="A62" s="141"/>
      <c r="B62" s="230">
        <v>56</v>
      </c>
      <c r="C62" s="227" t="str">
        <f>IF(เวลาเรียน1!B61="","",เวลาเรียน1!B61)</f>
        <v/>
      </c>
      <c r="D62" s="228" t="str">
        <f>IF(เวลาเรียน1!C61="","",เวลาเรียน1!C61)</f>
        <v/>
      </c>
      <c r="E62" s="229" t="str">
        <f>IF(เวลาเรียน1!D61="","",เวลาเรียน1!D61)</f>
        <v/>
      </c>
      <c r="F62" s="150"/>
      <c r="G62" s="298"/>
      <c r="H62" s="299"/>
      <c r="I62" s="299"/>
      <c r="J62" s="299"/>
      <c r="K62" s="300"/>
      <c r="L62" s="245" t="str">
        <f t="shared" si="17"/>
        <v/>
      </c>
      <c r="M62" s="302"/>
      <c r="N62" s="42"/>
      <c r="O62" s="296"/>
      <c r="P62" s="296"/>
      <c r="Q62" s="296"/>
      <c r="R62" s="297"/>
      <c r="S62" s="245" t="str">
        <f t="shared" si="0"/>
        <v/>
      </c>
      <c r="T62" s="302"/>
      <c r="U62" s="245" t="str">
        <f t="shared" si="18"/>
        <v/>
      </c>
      <c r="V62" s="303" t="str">
        <f t="shared" si="1"/>
        <v xml:space="preserve"> </v>
      </c>
      <c r="X62" s="247" t="str">
        <f t="shared" si="2"/>
        <v/>
      </c>
      <c r="Y62" s="248" t="str">
        <f t="shared" si="3"/>
        <v/>
      </c>
      <c r="Z62" s="351" t="str">
        <f t="shared" si="4"/>
        <v/>
      </c>
      <c r="AA62" s="247" t="str">
        <f t="shared" si="5"/>
        <v/>
      </c>
      <c r="AB62" s="248" t="str">
        <f t="shared" si="6"/>
        <v/>
      </c>
      <c r="AC62" s="351" t="str">
        <f t="shared" si="19"/>
        <v/>
      </c>
      <c r="AD62" s="251" t="str">
        <f t="shared" si="8"/>
        <v/>
      </c>
      <c r="AE62" s="248" t="str">
        <f t="shared" si="9"/>
        <v/>
      </c>
      <c r="AF62" s="352" t="str">
        <f t="shared" si="10"/>
        <v/>
      </c>
      <c r="AG62" s="247" t="str">
        <f t="shared" si="11"/>
        <v/>
      </c>
      <c r="AH62" s="248" t="str">
        <f t="shared" si="12"/>
        <v/>
      </c>
      <c r="AI62" s="351" t="str">
        <f t="shared" si="13"/>
        <v/>
      </c>
      <c r="AJ62" s="251" t="str">
        <f t="shared" si="14"/>
        <v/>
      </c>
      <c r="AK62" s="248" t="str">
        <f t="shared" si="15"/>
        <v/>
      </c>
      <c r="AL62" s="351" t="str">
        <f t="shared" si="16"/>
        <v/>
      </c>
    </row>
    <row r="63" spans="1:38" ht="15.2" customHeight="1" x14ac:dyDescent="0.4">
      <c r="A63" s="141"/>
      <c r="B63" s="230">
        <v>57</v>
      </c>
      <c r="C63" s="227" t="str">
        <f>IF(เวลาเรียน1!B62="","",เวลาเรียน1!B62)</f>
        <v/>
      </c>
      <c r="D63" s="228" t="str">
        <f>IF(เวลาเรียน1!C62="","",เวลาเรียน1!C62)</f>
        <v/>
      </c>
      <c r="E63" s="229" t="str">
        <f>IF(เวลาเรียน1!D62="","",เวลาเรียน1!D62)</f>
        <v/>
      </c>
      <c r="F63" s="150"/>
      <c r="G63" s="298"/>
      <c r="H63" s="299"/>
      <c r="I63" s="299"/>
      <c r="J63" s="299"/>
      <c r="K63" s="300"/>
      <c r="L63" s="245" t="str">
        <f t="shared" si="17"/>
        <v/>
      </c>
      <c r="M63" s="302"/>
      <c r="N63" s="42"/>
      <c r="O63" s="296"/>
      <c r="P63" s="296"/>
      <c r="Q63" s="296"/>
      <c r="R63" s="297"/>
      <c r="S63" s="245" t="str">
        <f t="shared" si="0"/>
        <v/>
      </c>
      <c r="T63" s="302"/>
      <c r="U63" s="245" t="str">
        <f t="shared" si="18"/>
        <v/>
      </c>
      <c r="V63" s="303" t="str">
        <f t="shared" si="1"/>
        <v xml:space="preserve"> </v>
      </c>
      <c r="X63" s="247" t="str">
        <f t="shared" si="2"/>
        <v/>
      </c>
      <c r="Y63" s="248" t="str">
        <f t="shared" si="3"/>
        <v/>
      </c>
      <c r="Z63" s="351" t="str">
        <f t="shared" si="4"/>
        <v/>
      </c>
      <c r="AA63" s="247" t="str">
        <f t="shared" si="5"/>
        <v/>
      </c>
      <c r="AB63" s="248" t="str">
        <f t="shared" si="6"/>
        <v/>
      </c>
      <c r="AC63" s="351" t="str">
        <f t="shared" si="19"/>
        <v/>
      </c>
      <c r="AD63" s="251" t="str">
        <f t="shared" si="8"/>
        <v/>
      </c>
      <c r="AE63" s="248" t="str">
        <f t="shared" si="9"/>
        <v/>
      </c>
      <c r="AF63" s="352" t="str">
        <f t="shared" si="10"/>
        <v/>
      </c>
      <c r="AG63" s="247" t="str">
        <f t="shared" si="11"/>
        <v/>
      </c>
      <c r="AH63" s="248" t="str">
        <f t="shared" si="12"/>
        <v/>
      </c>
      <c r="AI63" s="351" t="str">
        <f t="shared" si="13"/>
        <v/>
      </c>
      <c r="AJ63" s="251" t="str">
        <f t="shared" si="14"/>
        <v/>
      </c>
      <c r="AK63" s="248" t="str">
        <f t="shared" si="15"/>
        <v/>
      </c>
      <c r="AL63" s="351" t="str">
        <f t="shared" si="16"/>
        <v/>
      </c>
    </row>
    <row r="64" spans="1:38" ht="15.2" customHeight="1" x14ac:dyDescent="0.4">
      <c r="A64" s="141"/>
      <c r="B64" s="230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42"/>
      <c r="H64" s="296"/>
      <c r="I64" s="296"/>
      <c r="J64" s="296"/>
      <c r="K64" s="297"/>
      <c r="L64" s="245" t="str">
        <f t="shared" si="17"/>
        <v/>
      </c>
      <c r="M64" s="302"/>
      <c r="N64" s="42"/>
      <c r="O64" s="296"/>
      <c r="P64" s="296"/>
      <c r="Q64" s="296"/>
      <c r="R64" s="297"/>
      <c r="S64" s="245" t="str">
        <f t="shared" si="0"/>
        <v/>
      </c>
      <c r="T64" s="302"/>
      <c r="U64" s="245" t="str">
        <f t="shared" si="18"/>
        <v/>
      </c>
      <c r="V64" s="303" t="str">
        <f t="shared" si="1"/>
        <v xml:space="preserve"> </v>
      </c>
      <c r="X64" s="247" t="str">
        <f t="shared" si="2"/>
        <v/>
      </c>
      <c r="Y64" s="248" t="str">
        <f t="shared" si="3"/>
        <v/>
      </c>
      <c r="Z64" s="351" t="str">
        <f t="shared" si="4"/>
        <v/>
      </c>
      <c r="AA64" s="247" t="str">
        <f t="shared" si="5"/>
        <v/>
      </c>
      <c r="AB64" s="248" t="str">
        <f t="shared" si="6"/>
        <v/>
      </c>
      <c r="AC64" s="351" t="str">
        <f t="shared" si="19"/>
        <v/>
      </c>
      <c r="AD64" s="251" t="str">
        <f t="shared" si="8"/>
        <v/>
      </c>
      <c r="AE64" s="248" t="str">
        <f t="shared" si="9"/>
        <v/>
      </c>
      <c r="AF64" s="352" t="str">
        <f t="shared" si="10"/>
        <v/>
      </c>
      <c r="AG64" s="247" t="str">
        <f t="shared" si="11"/>
        <v/>
      </c>
      <c r="AH64" s="248" t="str">
        <f t="shared" si="12"/>
        <v/>
      </c>
      <c r="AI64" s="351" t="str">
        <f t="shared" si="13"/>
        <v/>
      </c>
      <c r="AJ64" s="251" t="str">
        <f t="shared" si="14"/>
        <v/>
      </c>
      <c r="AK64" s="248" t="str">
        <f t="shared" si="15"/>
        <v/>
      </c>
      <c r="AL64" s="351" t="str">
        <f t="shared" si="16"/>
        <v/>
      </c>
    </row>
    <row r="65" spans="1:38" ht="15.2" customHeight="1" x14ac:dyDescent="0.4">
      <c r="A65" s="141"/>
      <c r="B65" s="226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42"/>
      <c r="H65" s="296"/>
      <c r="I65" s="296"/>
      <c r="J65" s="296"/>
      <c r="K65" s="297"/>
      <c r="L65" s="245" t="str">
        <f t="shared" si="17"/>
        <v/>
      </c>
      <c r="M65" s="302"/>
      <c r="N65" s="42"/>
      <c r="O65" s="296"/>
      <c r="P65" s="296"/>
      <c r="Q65" s="296"/>
      <c r="R65" s="297"/>
      <c r="S65" s="245" t="str">
        <f t="shared" si="0"/>
        <v/>
      </c>
      <c r="T65" s="302"/>
      <c r="U65" s="245" t="str">
        <f t="shared" si="18"/>
        <v/>
      </c>
      <c r="V65" s="303" t="str">
        <f t="shared" si="1"/>
        <v xml:space="preserve"> </v>
      </c>
      <c r="X65" s="247" t="str">
        <f t="shared" si="2"/>
        <v/>
      </c>
      <c r="Y65" s="248" t="str">
        <f t="shared" si="3"/>
        <v/>
      </c>
      <c r="Z65" s="351" t="str">
        <f t="shared" si="4"/>
        <v/>
      </c>
      <c r="AA65" s="247" t="str">
        <f t="shared" si="5"/>
        <v/>
      </c>
      <c r="AB65" s="248" t="str">
        <f t="shared" si="6"/>
        <v/>
      </c>
      <c r="AC65" s="351" t="str">
        <f t="shared" si="19"/>
        <v/>
      </c>
      <c r="AD65" s="251" t="str">
        <f t="shared" si="8"/>
        <v/>
      </c>
      <c r="AE65" s="248" t="str">
        <f t="shared" si="9"/>
        <v/>
      </c>
      <c r="AF65" s="352" t="str">
        <f t="shared" si="10"/>
        <v/>
      </c>
      <c r="AG65" s="247" t="str">
        <f t="shared" si="11"/>
        <v/>
      </c>
      <c r="AH65" s="248" t="str">
        <f t="shared" si="12"/>
        <v/>
      </c>
      <c r="AI65" s="351" t="str">
        <f t="shared" si="13"/>
        <v/>
      </c>
      <c r="AJ65" s="251" t="str">
        <f t="shared" si="14"/>
        <v/>
      </c>
      <c r="AK65" s="248" t="str">
        <f t="shared" si="15"/>
        <v/>
      </c>
      <c r="AL65" s="351" t="str">
        <f t="shared" si="16"/>
        <v/>
      </c>
    </row>
    <row r="66" spans="1:38" ht="15.2" customHeight="1" thickBot="1" x14ac:dyDescent="0.45">
      <c r="A66" s="141"/>
      <c r="B66" s="230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48"/>
      <c r="H66" s="304"/>
      <c r="I66" s="304"/>
      <c r="J66" s="304"/>
      <c r="K66" s="305"/>
      <c r="L66" s="245" t="str">
        <f t="shared" si="17"/>
        <v/>
      </c>
      <c r="M66" s="302"/>
      <c r="N66" s="48"/>
      <c r="O66" s="304"/>
      <c r="P66" s="304"/>
      <c r="Q66" s="304"/>
      <c r="R66" s="305"/>
      <c r="S66" s="245" t="str">
        <f t="shared" si="0"/>
        <v/>
      </c>
      <c r="T66" s="302"/>
      <c r="U66" s="245" t="str">
        <f t="shared" si="18"/>
        <v/>
      </c>
      <c r="V66" s="303" t="str">
        <f t="shared" si="1"/>
        <v xml:space="preserve"> </v>
      </c>
      <c r="X66" s="247" t="str">
        <f t="shared" si="2"/>
        <v/>
      </c>
      <c r="Y66" s="248" t="str">
        <f t="shared" si="3"/>
        <v/>
      </c>
      <c r="Z66" s="353" t="str">
        <f t="shared" si="4"/>
        <v/>
      </c>
      <c r="AA66" s="247" t="str">
        <f t="shared" si="5"/>
        <v/>
      </c>
      <c r="AB66" s="248" t="str">
        <f t="shared" si="6"/>
        <v/>
      </c>
      <c r="AC66" s="351" t="str">
        <f t="shared" si="19"/>
        <v/>
      </c>
      <c r="AD66" s="251" t="str">
        <f t="shared" si="8"/>
        <v/>
      </c>
      <c r="AE66" s="248" t="str">
        <f t="shared" si="9"/>
        <v/>
      </c>
      <c r="AF66" s="352" t="str">
        <f t="shared" si="10"/>
        <v/>
      </c>
      <c r="AG66" s="247" t="str">
        <f t="shared" si="11"/>
        <v/>
      </c>
      <c r="AH66" s="248" t="str">
        <f t="shared" si="12"/>
        <v/>
      </c>
      <c r="AI66" s="351" t="str">
        <f t="shared" si="13"/>
        <v/>
      </c>
      <c r="AJ66" s="251" t="str">
        <f t="shared" si="14"/>
        <v/>
      </c>
      <c r="AK66" s="248" t="str">
        <f t="shared" si="15"/>
        <v/>
      </c>
      <c r="AL66" s="351" t="str">
        <f t="shared" si="16"/>
        <v/>
      </c>
    </row>
    <row r="67" spans="1:38" s="336" customFormat="1" ht="24" x14ac:dyDescent="0.55000000000000004">
      <c r="A67" s="331"/>
      <c r="B67" s="332"/>
      <c r="C67" s="332"/>
      <c r="D67" s="333"/>
      <c r="E67" s="334"/>
      <c r="F67" s="335"/>
      <c r="G67" s="334"/>
      <c r="H67" s="334"/>
      <c r="I67" s="334"/>
      <c r="J67" s="334"/>
      <c r="K67" s="334"/>
      <c r="L67" s="334"/>
      <c r="M67" s="335"/>
      <c r="N67" s="334"/>
      <c r="O67" s="334"/>
      <c r="P67" s="334"/>
      <c r="Q67" s="334"/>
      <c r="R67" s="334"/>
      <c r="S67" s="334"/>
      <c r="T67" s="335"/>
      <c r="U67" s="334"/>
      <c r="V67" s="334"/>
      <c r="X67" s="471" t="s">
        <v>33</v>
      </c>
      <c r="Y67" s="454"/>
      <c r="Z67" s="323">
        <f>COUNTIF($Z$7:$Z$66,"ดีเยี่ยม")</f>
        <v>0</v>
      </c>
      <c r="AA67" s="471" t="s">
        <v>33</v>
      </c>
      <c r="AB67" s="454"/>
      <c r="AC67" s="324">
        <f>COUNTIF($AC$7:$AC$66,"ดีเยี่ยม")</f>
        <v>0</v>
      </c>
      <c r="AD67" s="453" t="s">
        <v>33</v>
      </c>
      <c r="AE67" s="454"/>
      <c r="AF67" s="324">
        <f>COUNTIF($AF$7:$AF$66,"ดีเยี่ยม")</f>
        <v>0</v>
      </c>
      <c r="AG67" s="453" t="s">
        <v>33</v>
      </c>
      <c r="AH67" s="454"/>
      <c r="AI67" s="324">
        <f>COUNTIF($AI$7:$AI$66,"ดีเยี่ยม")</f>
        <v>0</v>
      </c>
      <c r="AJ67" s="453" t="s">
        <v>33</v>
      </c>
      <c r="AK67" s="454"/>
      <c r="AL67" s="324">
        <f>COUNTIF($AL$7:$AL$66,"ดีเยี่ยม")</f>
        <v>0</v>
      </c>
    </row>
    <row r="68" spans="1:38" s="336" customFormat="1" ht="24" x14ac:dyDescent="0.55000000000000004">
      <c r="B68" s="337"/>
      <c r="C68" s="337"/>
      <c r="D68" s="338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37"/>
      <c r="U68" s="337"/>
      <c r="V68" s="337"/>
      <c r="X68" s="447" t="s">
        <v>35</v>
      </c>
      <c r="Y68" s="448"/>
      <c r="Z68" s="325">
        <f>COUNTIF($Z$7:$Z$66,"ดี")</f>
        <v>0</v>
      </c>
      <c r="AA68" s="447" t="s">
        <v>35</v>
      </c>
      <c r="AB68" s="448"/>
      <c r="AC68" s="326">
        <f>COUNTIF($AC$7:$AC$66,"ดี")</f>
        <v>0</v>
      </c>
      <c r="AD68" s="449" t="s">
        <v>35</v>
      </c>
      <c r="AE68" s="448"/>
      <c r="AF68" s="326">
        <f>COUNTIF($AF$7:$AF$66,"ดี")</f>
        <v>0</v>
      </c>
      <c r="AG68" s="449" t="s">
        <v>35</v>
      </c>
      <c r="AH68" s="448"/>
      <c r="AI68" s="326">
        <f>COUNTIF($AI$7:$AI$66,"ดี")</f>
        <v>0</v>
      </c>
      <c r="AJ68" s="449" t="s">
        <v>35</v>
      </c>
      <c r="AK68" s="448"/>
      <c r="AL68" s="326">
        <f>COUNTIF($AL$7:$AL$66,"ดี")</f>
        <v>0</v>
      </c>
    </row>
    <row r="69" spans="1:38" s="336" customFormat="1" ht="24" x14ac:dyDescent="0.55000000000000004">
      <c r="B69" s="337"/>
      <c r="C69" s="337"/>
      <c r="D69" s="338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X69" s="447" t="s">
        <v>51</v>
      </c>
      <c r="Y69" s="448"/>
      <c r="Z69" s="325">
        <f>COUNTIF($Z$7:$Z$66,"ผ่าน")</f>
        <v>0</v>
      </c>
      <c r="AA69" s="447" t="s">
        <v>51</v>
      </c>
      <c r="AB69" s="448"/>
      <c r="AC69" s="326">
        <f>COUNTIF($AC$7:$AC$66,"ผ่าน")</f>
        <v>0</v>
      </c>
      <c r="AD69" s="449" t="s">
        <v>51</v>
      </c>
      <c r="AE69" s="448"/>
      <c r="AF69" s="326">
        <f>COUNTIF($AF$7:$AF$66,"ผ่าน")</f>
        <v>0</v>
      </c>
      <c r="AG69" s="449" t="s">
        <v>51</v>
      </c>
      <c r="AH69" s="448"/>
      <c r="AI69" s="326">
        <f>COUNTIF($AI$7:$AI$66,"ผ่าน")</f>
        <v>0</v>
      </c>
      <c r="AJ69" s="449" t="s">
        <v>51</v>
      </c>
      <c r="AK69" s="448"/>
      <c r="AL69" s="326">
        <f>COUNTIF($AL$7:$AL$66,"ผ่าน")</f>
        <v>0</v>
      </c>
    </row>
    <row r="70" spans="1:38" s="336" customFormat="1" ht="24.75" thickBot="1" x14ac:dyDescent="0.6">
      <c r="B70" s="337"/>
      <c r="C70" s="337"/>
      <c r="D70" s="338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X70" s="450" t="s">
        <v>167</v>
      </c>
      <c r="Y70" s="451"/>
      <c r="Z70" s="327">
        <f>COUNTIF($Z$7:$Z$66,"ไม่ผ่าน")</f>
        <v>0</v>
      </c>
      <c r="AA70" s="450" t="s">
        <v>167</v>
      </c>
      <c r="AB70" s="451"/>
      <c r="AC70" s="328">
        <f>COUNTIF($AC$7:$AC$66,"ไม่ผ่าน")</f>
        <v>0</v>
      </c>
      <c r="AD70" s="452" t="s">
        <v>167</v>
      </c>
      <c r="AE70" s="451"/>
      <c r="AF70" s="328">
        <f>COUNTIF($AF$7:$AF$66,"ไม่ผ่าน")</f>
        <v>0</v>
      </c>
      <c r="AG70" s="452" t="s">
        <v>167</v>
      </c>
      <c r="AH70" s="451"/>
      <c r="AI70" s="328">
        <f>COUNTIF($AI$7:$AI$66,"ไม่ผ่าน")</f>
        <v>0</v>
      </c>
      <c r="AJ70" s="452" t="s">
        <v>167</v>
      </c>
      <c r="AK70" s="451"/>
      <c r="AL70" s="328">
        <f>COUNTIF($AL$7:$AL$66,"ไม่ผ่าน")</f>
        <v>0</v>
      </c>
    </row>
    <row r="71" spans="1:38" s="336" customFormat="1" ht="24.75" thickBot="1" x14ac:dyDescent="0.6">
      <c r="B71" s="337"/>
      <c r="C71" s="337"/>
      <c r="D71" s="338"/>
      <c r="E71" s="337"/>
      <c r="F71" s="337"/>
      <c r="G71" s="337"/>
      <c r="H71" s="337"/>
      <c r="I71" s="337"/>
      <c r="J71" s="337"/>
      <c r="K71" s="337"/>
      <c r="L71" s="337"/>
      <c r="M71" s="337"/>
      <c r="N71" s="337"/>
      <c r="O71" s="337"/>
      <c r="P71" s="337"/>
      <c r="Q71" s="337"/>
      <c r="R71" s="337"/>
      <c r="S71" s="337"/>
      <c r="T71" s="337"/>
      <c r="U71" s="337"/>
      <c r="V71" s="337"/>
      <c r="X71" s="445" t="s">
        <v>98</v>
      </c>
      <c r="Y71" s="446"/>
      <c r="Z71" s="329">
        <f>SUM($Z$67:$Z$70)</f>
        <v>0</v>
      </c>
      <c r="AA71" s="445" t="s">
        <v>98</v>
      </c>
      <c r="AB71" s="446"/>
      <c r="AC71" s="329">
        <f>SUM($AC$67:$AC$70)</f>
        <v>0</v>
      </c>
      <c r="AD71" s="445" t="s">
        <v>98</v>
      </c>
      <c r="AE71" s="446"/>
      <c r="AF71" s="329">
        <f>SUM($AF$67:$AF$70)</f>
        <v>0</v>
      </c>
      <c r="AG71" s="445" t="s">
        <v>98</v>
      </c>
      <c r="AH71" s="446"/>
      <c r="AI71" s="329">
        <f>SUM($AI$67:$AI$70)</f>
        <v>0</v>
      </c>
      <c r="AJ71" s="445" t="s">
        <v>98</v>
      </c>
      <c r="AK71" s="446"/>
      <c r="AL71" s="330">
        <f>SUM($AL$67:$AL$70)</f>
        <v>0</v>
      </c>
    </row>
    <row r="72" spans="1:38" s="336" customFormat="1" ht="24" x14ac:dyDescent="0.55000000000000004">
      <c r="B72" s="337"/>
      <c r="C72" s="337"/>
      <c r="D72" s="338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7"/>
      <c r="T72" s="337"/>
      <c r="U72" s="337"/>
      <c r="V72" s="337"/>
    </row>
  </sheetData>
  <sheetProtection algorithmName="SHA-512" hashValue="e88y7H8846YYg7MdscEy5dRJAVqo/8hTmvurGWXU5MOPtbe/6zZizX3cr0ExFZlP7JC07CqkZ9xbua4q1a+QTA==" saltValue="fQ/Aa7WLdrmXQ7tO2QiTjA==" spinCount="100000" sheet="1" objects="1" scenarios="1" formatCells="0" formatColumns="0" formatRows="0"/>
  <mergeCells count="51">
    <mergeCell ref="AJ67:AK67"/>
    <mergeCell ref="AJ68:AK68"/>
    <mergeCell ref="AJ69:AK69"/>
    <mergeCell ref="AJ70:AK70"/>
    <mergeCell ref="B2:C2"/>
    <mergeCell ref="G2:L2"/>
    <mergeCell ref="C3:C6"/>
    <mergeCell ref="B3:B6"/>
    <mergeCell ref="J3:J5"/>
    <mergeCell ref="G3:G5"/>
    <mergeCell ref="H3:H5"/>
    <mergeCell ref="N2:S2"/>
    <mergeCell ref="O3:O5"/>
    <mergeCell ref="R3:R5"/>
    <mergeCell ref="Q3:Q5"/>
    <mergeCell ref="N3:N5"/>
    <mergeCell ref="AJ71:AK71"/>
    <mergeCell ref="I3:I5"/>
    <mergeCell ref="D3:E6"/>
    <mergeCell ref="L3:L6"/>
    <mergeCell ref="K3:K5"/>
    <mergeCell ref="S3:S6"/>
    <mergeCell ref="AD5:AF5"/>
    <mergeCell ref="AA5:AC5"/>
    <mergeCell ref="X5:Z5"/>
    <mergeCell ref="X67:Y67"/>
    <mergeCell ref="AA67:AB67"/>
    <mergeCell ref="AD67:AE67"/>
    <mergeCell ref="X68:Y68"/>
    <mergeCell ref="AA68:AB68"/>
    <mergeCell ref="AD68:AE68"/>
    <mergeCell ref="X69:Y69"/>
    <mergeCell ref="P3:P5"/>
    <mergeCell ref="X71:Y71"/>
    <mergeCell ref="AA71:AB71"/>
    <mergeCell ref="AD71:AE71"/>
    <mergeCell ref="AG71:AH71"/>
    <mergeCell ref="AA69:AB69"/>
    <mergeCell ref="AD69:AE69"/>
    <mergeCell ref="X70:Y70"/>
    <mergeCell ref="AA70:AB70"/>
    <mergeCell ref="AD70:AE70"/>
    <mergeCell ref="AG67:AH67"/>
    <mergeCell ref="AG68:AH68"/>
    <mergeCell ref="AG69:AH69"/>
    <mergeCell ref="AG70:AH70"/>
    <mergeCell ref="U2:V2"/>
    <mergeCell ref="U4:V5"/>
    <mergeCell ref="U3:V3"/>
    <mergeCell ref="AJ5:AL5"/>
    <mergeCell ref="AG5:AI5"/>
  </mergeCells>
  <dataValidations count="2">
    <dataValidation type="custom" allowBlank="1" showInputMessage="1" showErrorMessage="1" error="คุณใส่คะแนนเนค่าที่ดำหนด" sqref="G7:K66">
      <formula1>G7:K66&lt;=3</formula1>
    </dataValidation>
    <dataValidation type="custom" allowBlank="1" showInputMessage="1" showErrorMessage="1" error="คุณใส่คะแนนเกินค่าที่กำหนด_x000a_" sqref="N7:R66">
      <formula1>N7:R66&lt;=3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A71"/>
  <sheetViews>
    <sheetView showGridLines="0" view="pageBreakPreview" topLeftCell="A48" zoomScale="70" zoomScaleNormal="130" zoomScaleSheetLayoutView="70" workbookViewId="0">
      <selection activeCell="O62" sqref="O62"/>
    </sheetView>
  </sheetViews>
  <sheetFormatPr defaultRowHeight="16.5" x14ac:dyDescent="0.4"/>
  <cols>
    <col min="1" max="1" width="2.25" style="2" customWidth="1"/>
    <col min="2" max="2" width="3.125" style="3" customWidth="1"/>
    <col min="3" max="3" width="7" style="3" bestFit="1" customWidth="1"/>
    <col min="4" max="4" width="9.625" style="4" customWidth="1"/>
    <col min="5" max="5" width="11.625" style="3" customWidth="1"/>
    <col min="6" max="6" width="0.875" style="3" customWidth="1"/>
    <col min="7" max="7" width="3.125" style="3" bestFit="1" customWidth="1"/>
    <col min="8" max="15" width="2.625" style="3" customWidth="1"/>
    <col min="16" max="16" width="0.875" style="3" customWidth="1"/>
    <col min="17" max="25" width="2.625" style="3" customWidth="1"/>
    <col min="26" max="26" width="0.875" style="3" customWidth="1"/>
    <col min="27" max="27" width="4.5" style="3" bestFit="1" customWidth="1"/>
    <col min="28" max="28" width="6.25" style="3" bestFit="1" customWidth="1"/>
    <col min="29" max="29" width="9" style="2"/>
    <col min="30" max="30" width="3.75" style="2" bestFit="1" customWidth="1"/>
    <col min="31" max="31" width="4.75" style="2" bestFit="1" customWidth="1"/>
    <col min="32" max="32" width="6.75" style="2" bestFit="1" customWidth="1"/>
    <col min="33" max="33" width="3.75" style="2" bestFit="1" customWidth="1"/>
    <col min="34" max="34" width="4.75" style="2" bestFit="1" customWidth="1"/>
    <col min="35" max="35" width="6.75" style="2" bestFit="1" customWidth="1"/>
    <col min="36" max="36" width="3.75" style="2" bestFit="1" customWidth="1"/>
    <col min="37" max="37" width="4.75" style="2" bestFit="1" customWidth="1"/>
    <col min="38" max="38" width="6.75" style="2" bestFit="1" customWidth="1"/>
    <col min="39" max="39" width="3.75" style="2" bestFit="1" customWidth="1"/>
    <col min="40" max="40" width="4.75" style="2" bestFit="1" customWidth="1"/>
    <col min="41" max="41" width="6.75" style="2" bestFit="1" customWidth="1"/>
    <col min="42" max="42" width="3.75" style="2" bestFit="1" customWidth="1"/>
    <col min="43" max="43" width="4.75" style="2" bestFit="1" customWidth="1"/>
    <col min="44" max="44" width="6.75" style="2" bestFit="1" customWidth="1"/>
    <col min="45" max="45" width="3.75" style="2" bestFit="1" customWidth="1"/>
    <col min="46" max="46" width="4.75" style="2" bestFit="1" customWidth="1"/>
    <col min="47" max="47" width="6.75" style="2" bestFit="1" customWidth="1"/>
    <col min="48" max="48" width="3.75" style="2" bestFit="1" customWidth="1"/>
    <col min="49" max="49" width="4.75" style="2" bestFit="1" customWidth="1"/>
    <col min="50" max="50" width="6.75" style="2" bestFit="1" customWidth="1"/>
    <col min="51" max="51" width="3.75" style="2" bestFit="1" customWidth="1"/>
    <col min="52" max="52" width="4.75" style="2" bestFit="1" customWidth="1"/>
    <col min="53" max="53" width="6.75" style="2" bestFit="1" customWidth="1"/>
    <col min="54" max="16384" width="9" style="2"/>
  </cols>
  <sheetData>
    <row r="1" spans="1:53" s="1" customFormat="1" ht="21.75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5</v>
      </c>
      <c r="J1" s="138"/>
      <c r="K1" s="138"/>
      <c r="L1" s="138"/>
      <c r="M1" s="138"/>
      <c r="N1" s="138"/>
      <c r="O1" s="135"/>
      <c r="P1" s="135"/>
      <c r="Q1" s="135"/>
      <c r="R1" s="138"/>
      <c r="S1" s="138"/>
      <c r="T1" s="138"/>
      <c r="U1" s="136" t="str">
        <f>IF(ปกหน้า!H15="","",ปกหน้า!H15)</f>
        <v>มิส / มาสเตอร์</v>
      </c>
      <c r="V1" s="135"/>
      <c r="W1" s="138"/>
      <c r="X1" s="138"/>
      <c r="Y1" s="135"/>
      <c r="Z1" s="138"/>
      <c r="AA1" s="138"/>
      <c r="AB1" s="140" t="s">
        <v>46</v>
      </c>
    </row>
    <row r="2" spans="1:53" ht="18.75" x14ac:dyDescent="0.45">
      <c r="A2" s="141"/>
      <c r="B2" s="517" t="s">
        <v>11</v>
      </c>
      <c r="C2" s="518"/>
      <c r="D2" s="87">
        <f>IF(ปกหน้า!M4="","",ปกหน้า!M4)</f>
        <v>2560</v>
      </c>
      <c r="E2" s="100"/>
      <c r="F2" s="153"/>
      <c r="G2" s="502" t="s">
        <v>52</v>
      </c>
      <c r="H2" s="503"/>
      <c r="I2" s="503"/>
      <c r="J2" s="503"/>
      <c r="K2" s="503"/>
      <c r="L2" s="503"/>
      <c r="M2" s="503"/>
      <c r="N2" s="503"/>
      <c r="O2" s="504"/>
      <c r="P2" s="154"/>
      <c r="Q2" s="502" t="s">
        <v>53</v>
      </c>
      <c r="R2" s="503"/>
      <c r="S2" s="503"/>
      <c r="T2" s="503"/>
      <c r="U2" s="503"/>
      <c r="V2" s="503"/>
      <c r="W2" s="503"/>
      <c r="X2" s="503"/>
      <c r="Y2" s="504"/>
      <c r="Z2" s="155"/>
      <c r="AA2" s="489" t="s">
        <v>3</v>
      </c>
      <c r="AB2" s="490"/>
    </row>
    <row r="3" spans="1:53" ht="15.2" customHeight="1" x14ac:dyDescent="0.4">
      <c r="A3" s="141"/>
      <c r="B3" s="514" t="s">
        <v>0</v>
      </c>
      <c r="C3" s="505" t="s">
        <v>2</v>
      </c>
      <c r="D3" s="508" t="s">
        <v>1</v>
      </c>
      <c r="E3" s="509"/>
      <c r="F3" s="153"/>
      <c r="G3" s="496" t="s">
        <v>57</v>
      </c>
      <c r="H3" s="493" t="s">
        <v>58</v>
      </c>
      <c r="I3" s="493" t="s">
        <v>59</v>
      </c>
      <c r="J3" s="493" t="s">
        <v>60</v>
      </c>
      <c r="K3" s="493" t="s">
        <v>61</v>
      </c>
      <c r="L3" s="493" t="s">
        <v>62</v>
      </c>
      <c r="M3" s="493" t="s">
        <v>63</v>
      </c>
      <c r="N3" s="499" t="s">
        <v>64</v>
      </c>
      <c r="O3" s="395" t="s">
        <v>6</v>
      </c>
      <c r="P3" s="154"/>
      <c r="Q3" s="496" t="s">
        <v>57</v>
      </c>
      <c r="R3" s="493" t="s">
        <v>58</v>
      </c>
      <c r="S3" s="493" t="s">
        <v>59</v>
      </c>
      <c r="T3" s="493" t="s">
        <v>60</v>
      </c>
      <c r="U3" s="493" t="s">
        <v>61</v>
      </c>
      <c r="V3" s="493" t="s">
        <v>62</v>
      </c>
      <c r="W3" s="493" t="s">
        <v>63</v>
      </c>
      <c r="X3" s="499" t="s">
        <v>64</v>
      </c>
      <c r="Y3" s="395" t="s">
        <v>6</v>
      </c>
      <c r="Z3" s="155"/>
      <c r="AA3" s="491" t="s">
        <v>4</v>
      </c>
      <c r="AB3" s="492"/>
    </row>
    <row r="4" spans="1:53" ht="15.2" customHeight="1" thickBot="1" x14ac:dyDescent="0.45">
      <c r="A4" s="141"/>
      <c r="B4" s="515"/>
      <c r="C4" s="506"/>
      <c r="D4" s="510"/>
      <c r="E4" s="511"/>
      <c r="F4" s="153"/>
      <c r="G4" s="497"/>
      <c r="H4" s="494"/>
      <c r="I4" s="494"/>
      <c r="J4" s="494"/>
      <c r="K4" s="494"/>
      <c r="L4" s="494"/>
      <c r="M4" s="494"/>
      <c r="N4" s="500"/>
      <c r="O4" s="396"/>
      <c r="P4" s="154"/>
      <c r="Q4" s="497"/>
      <c r="R4" s="494"/>
      <c r="S4" s="494"/>
      <c r="T4" s="494"/>
      <c r="U4" s="494"/>
      <c r="V4" s="494"/>
      <c r="W4" s="494"/>
      <c r="X4" s="500"/>
      <c r="Y4" s="396"/>
      <c r="Z4" s="155"/>
      <c r="AA4" s="519" t="s">
        <v>56</v>
      </c>
      <c r="AB4" s="520"/>
    </row>
    <row r="5" spans="1:53" ht="51.75" customHeight="1" x14ac:dyDescent="0.4">
      <c r="A5" s="141"/>
      <c r="B5" s="515"/>
      <c r="C5" s="506"/>
      <c r="D5" s="510"/>
      <c r="E5" s="511"/>
      <c r="F5" s="156"/>
      <c r="G5" s="498"/>
      <c r="H5" s="495"/>
      <c r="I5" s="495"/>
      <c r="J5" s="495"/>
      <c r="K5" s="495"/>
      <c r="L5" s="495"/>
      <c r="M5" s="495"/>
      <c r="N5" s="501"/>
      <c r="O5" s="396"/>
      <c r="P5" s="154"/>
      <c r="Q5" s="498"/>
      <c r="R5" s="495"/>
      <c r="S5" s="495"/>
      <c r="T5" s="495"/>
      <c r="U5" s="495"/>
      <c r="V5" s="495"/>
      <c r="W5" s="495"/>
      <c r="X5" s="501"/>
      <c r="Y5" s="396"/>
      <c r="Z5" s="154"/>
      <c r="AA5" s="521"/>
      <c r="AB5" s="522"/>
      <c r="AD5" s="523" t="s">
        <v>173</v>
      </c>
      <c r="AE5" s="524"/>
      <c r="AF5" s="525"/>
      <c r="AG5" s="523" t="s">
        <v>174</v>
      </c>
      <c r="AH5" s="524"/>
      <c r="AI5" s="525"/>
      <c r="AJ5" s="523" t="s">
        <v>175</v>
      </c>
      <c r="AK5" s="524"/>
      <c r="AL5" s="525"/>
      <c r="AM5" s="523" t="s">
        <v>176</v>
      </c>
      <c r="AN5" s="524"/>
      <c r="AO5" s="525"/>
      <c r="AP5" s="523" t="s">
        <v>177</v>
      </c>
      <c r="AQ5" s="524"/>
      <c r="AR5" s="525"/>
      <c r="AS5" s="523" t="s">
        <v>178</v>
      </c>
      <c r="AT5" s="524"/>
      <c r="AU5" s="525"/>
      <c r="AV5" s="523" t="s">
        <v>180</v>
      </c>
      <c r="AW5" s="524"/>
      <c r="AX5" s="525"/>
      <c r="AY5" s="523" t="s">
        <v>179</v>
      </c>
      <c r="AZ5" s="524"/>
      <c r="BA5" s="525"/>
    </row>
    <row r="6" spans="1:53" ht="21.75" x14ac:dyDescent="0.4">
      <c r="A6" s="141"/>
      <c r="B6" s="516"/>
      <c r="C6" s="507"/>
      <c r="D6" s="512"/>
      <c r="E6" s="513"/>
      <c r="F6" s="156"/>
      <c r="G6" s="234">
        <v>3</v>
      </c>
      <c r="H6" s="235">
        <v>3</v>
      </c>
      <c r="I6" s="235">
        <v>3</v>
      </c>
      <c r="J6" s="235">
        <v>3</v>
      </c>
      <c r="K6" s="235">
        <v>3</v>
      </c>
      <c r="L6" s="235">
        <v>3</v>
      </c>
      <c r="M6" s="235">
        <v>3</v>
      </c>
      <c r="N6" s="236">
        <v>3</v>
      </c>
      <c r="O6" s="397"/>
      <c r="P6" s="157"/>
      <c r="Q6" s="234">
        <v>3</v>
      </c>
      <c r="R6" s="235">
        <v>3</v>
      </c>
      <c r="S6" s="235">
        <v>3</v>
      </c>
      <c r="T6" s="235">
        <v>3</v>
      </c>
      <c r="U6" s="235">
        <v>3</v>
      </c>
      <c r="V6" s="235">
        <v>3</v>
      </c>
      <c r="W6" s="235">
        <v>3</v>
      </c>
      <c r="X6" s="236">
        <v>3</v>
      </c>
      <c r="Y6" s="397"/>
      <c r="Z6" s="154"/>
      <c r="AA6" s="221" t="s">
        <v>55</v>
      </c>
      <c r="AB6" s="221" t="s">
        <v>54</v>
      </c>
      <c r="AD6" s="214" t="s">
        <v>98</v>
      </c>
      <c r="AE6" s="215" t="s">
        <v>55</v>
      </c>
      <c r="AF6" s="216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8" t="s">
        <v>54</v>
      </c>
      <c r="AM6" s="214" t="s">
        <v>98</v>
      </c>
      <c r="AN6" s="215" t="s">
        <v>55</v>
      </c>
      <c r="AO6" s="216" t="s">
        <v>54</v>
      </c>
      <c r="AP6" s="217" t="s">
        <v>98</v>
      </c>
      <c r="AQ6" s="215" t="s">
        <v>55</v>
      </c>
      <c r="AR6" s="216" t="s">
        <v>54</v>
      </c>
      <c r="AS6" s="217" t="s">
        <v>98</v>
      </c>
      <c r="AT6" s="215" t="s">
        <v>55</v>
      </c>
      <c r="AU6" s="218" t="s">
        <v>54</v>
      </c>
      <c r="AV6" s="214" t="s">
        <v>98</v>
      </c>
      <c r="AW6" s="215" t="s">
        <v>55</v>
      </c>
      <c r="AX6" s="216" t="s">
        <v>54</v>
      </c>
      <c r="AY6" s="217" t="s">
        <v>98</v>
      </c>
      <c r="AZ6" s="215" t="s">
        <v>55</v>
      </c>
      <c r="BA6" s="216" t="s">
        <v>54</v>
      </c>
    </row>
    <row r="7" spans="1:53" ht="14.45" customHeight="1" x14ac:dyDescent="0.4">
      <c r="A7" s="141"/>
      <c r="B7" s="95">
        <v>1</v>
      </c>
      <c r="C7" s="223" t="str">
        <f>IF(เวลาเรียน1!B6="","",เวลาเรียน1!B6)</f>
        <v>16612</v>
      </c>
      <c r="D7" s="224" t="str">
        <f>IF(เวลาเรียน1!C6="","",เวลาเรียน1!C6)</f>
        <v>สิรวิชญ์</v>
      </c>
      <c r="E7" s="225" t="str">
        <f>IF(เวลาเรียน1!D6="","",เวลาเรียน1!D6)</f>
        <v>จรูญสิริพันธ์</v>
      </c>
      <c r="F7" s="150"/>
      <c r="G7" s="306"/>
      <c r="H7" s="307"/>
      <c r="I7" s="307"/>
      <c r="J7" s="307"/>
      <c r="K7" s="307"/>
      <c r="L7" s="307"/>
      <c r="M7" s="307"/>
      <c r="N7" s="308"/>
      <c r="O7" s="237" t="str">
        <f>IF(OR(G7="",H7="",I7="",J7="",K7="",L7="",M7="",N7=""),"",MODE(G7:N7))</f>
        <v/>
      </c>
      <c r="P7" s="301"/>
      <c r="Q7" s="306"/>
      <c r="R7" s="307"/>
      <c r="S7" s="307"/>
      <c r="T7" s="307"/>
      <c r="U7" s="307"/>
      <c r="V7" s="307"/>
      <c r="W7" s="307"/>
      <c r="X7" s="308"/>
      <c r="Y7" s="237" t="str">
        <f>IF(OR(Q7="",R7="",S7="",T7="",U7="",V7="",W7="",X7=""),"",MODE(Q7:X7))</f>
        <v/>
      </c>
      <c r="Z7" s="302"/>
      <c r="AA7" s="245" t="str">
        <f>IF(AND(G7="",H7="",I7="",J7="",K7="",L7="",N7="",Q7="",R7="",S7="",T7="",U7="",V7="",X7=""),"",MODE(G7:N7,Q7:X7))</f>
        <v/>
      </c>
      <c r="AB7" s="245" t="str">
        <f>IF(AA7=3,"ดีเยี่ยม",IF(AA7=2,"ดี",IF(AA7=1,"ผ่าน",IF(AA7=0,"ไม่ผ่าน"," "))))</f>
        <v xml:space="preserve"> </v>
      </c>
      <c r="AD7" s="247" t="str">
        <f>IF(OR(G7="",H7="",I7="",J7="",K7="",L7="",M7="",N7="",Q7="",R7="",S7="",T7="",U7="",V7="",W7="",X7=""),"",SUM(G7+Q7))</f>
        <v/>
      </c>
      <c r="AE7" s="248" t="str">
        <f>IF(OR(AD7="",AD7="ขส",AD7="-"),"",IF(AD7&lt;=0,0,IF(AD7&lt;=2,1,IF(AD7&lt;=4,2,3))))</f>
        <v/>
      </c>
      <c r="AF7" s="351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IF(OR(G7="",H7="",I7="",J7="",K7="",L7="",M7="",N7="",Q7="",R7="",S7="",T7="",U7="",V7="",W7="",X7=""),"",SUM(H7+R7))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47" t="str">
        <f>IF(OR(G7="",H7="",I7="",J7="",K7="",L7="",M7="",N7="",Q7="",R7="",S7="",T7="",U7="",V7="",W7="",X7=""),"",SUM(I7+S7))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  <c r="AM7" s="247" t="str">
        <f>IF(OR(G7="",H7="",I7="",J7="",K7="",L7="",M7="",N7="",Q7="",R7="",S7="",T7="",U7="",V7="",W7="",X7=""),"",SUM(J7+T7))</f>
        <v/>
      </c>
      <c r="AN7" s="248" t="str">
        <f>IF(OR(AM7="",AM7="ขส",AM7="-"),"",IF(AM7&lt;=0,0,IF(AM7&lt;=2,1,IF(AM7&lt;=4,2,3))))</f>
        <v/>
      </c>
      <c r="AO7" s="351" t="str">
        <f>IF(OR(AM7="",AM7="ขส",AM7="-"),"",IF(AN7&lt;1,"ไม่ผ่าน",IF(AN7&lt;2,"ผ่าน",IF(AN7&lt;3,"ดี","ดีเยี่ยม"))))</f>
        <v/>
      </c>
      <c r="AP7" s="247" t="str">
        <f>IF(OR(G7="",H7="",I7="",J7="",K7="",L7="",M7="",N7="",Q7="",R7="",S7="",T7="",U7="",V7="",W7="",X7=""),"",SUM(K7+U7))</f>
        <v/>
      </c>
      <c r="AQ7" s="248" t="str">
        <f>IF(OR(AP7="",AP7="ขส",AP7="-"),"",IF(AP7&lt;=0,0,IF(AP7&lt;=2,1,IF(AP7&lt;=4,2,3))))</f>
        <v/>
      </c>
      <c r="AR7" s="351" t="str">
        <f>IF(OR(AP7="",AP7="ขส",AP7="-"),"",IF(AQ7&lt;1,"ไม่ผ่าน",IF(AQ7&lt;2,"ผ่าน",IF(AQ7&lt;3,"ดี","ดีเยี่ยม"))))</f>
        <v/>
      </c>
      <c r="AS7" s="247" t="str">
        <f>IF(OR(G7="",H7="",I7="",J7="",K7="",L7="",M7="",N7="",Q7="",R7="",S7="",T7="",U7="",V7="",W7="",X7=""),"",SUM(L7+V7))</f>
        <v/>
      </c>
      <c r="AT7" s="248" t="str">
        <f>IF(OR(AS7="",AS7="ขส",AS7="-"),"",IF(AS7&lt;=0,0,IF(AS7&lt;=2,1,IF(AS7&lt;=4,2,3))))</f>
        <v/>
      </c>
      <c r="AU7" s="351" t="str">
        <f>IF(OR(AS7="",AS7="ขส",AS7="-"),"",IF(AT7&lt;1,"ไม่ผ่าน",IF(AT7&lt;2,"ผ่าน",IF(AT7&lt;3,"ดี","ดีเยี่ยม"))))</f>
        <v/>
      </c>
      <c r="AV7" s="247" t="str">
        <f>IF(OR(G7="",H7="",I7="",J7="",K7="",L7="",M7="",N7="",Q7="",R7="",S7="",T7="",U7="",V7="",W7="",X7=""),"",SUM(M7+W7))</f>
        <v/>
      </c>
      <c r="AW7" s="248" t="str">
        <f>IF(OR(AV7="",AV7="ขส",AV7="-"),"",IF(AV7&lt;=0,0,IF(AV7&lt;=2,1,IF(AV7&lt;=4,2,3))))</f>
        <v/>
      </c>
      <c r="AX7" s="351" t="str">
        <f>IF(OR(AV7="",AV7="ขส",AV7="-"),"",IF(AW7&lt;1,"ไม่ผ่าน",IF(AW7&lt;2,"ผ่าน",IF(AW7&lt;3,"ดี","ดีเยี่ยม"))))</f>
        <v/>
      </c>
      <c r="AY7" s="247" t="str">
        <f>IF(OR(G7="",H7="",I7="",J7="",K7="",L7="",M7="",N7="",Q7="",R7="",S7="",T7="",U7="",V7="",W7="",X7=""),"",SUM(N7+X7))</f>
        <v/>
      </c>
      <c r="AZ7" s="248" t="str">
        <f>IF(OR(AY7="",AY7="ขส",AY7="-"),"",IF(AY7&lt;=0,0,IF(AY7&lt;=2,1,IF(AY7&lt;=4,2,3))))</f>
        <v/>
      </c>
      <c r="BA7" s="351" t="str">
        <f>IF(OR(AY7="",AY7="ขส",AY7="-"),"",IF(AZ7&lt;1,"ไม่ผ่าน",IF(AZ7&lt;2,"ผ่าน",IF(AZ7&lt;3,"ดี","ดีเยี่ยม"))))</f>
        <v/>
      </c>
    </row>
    <row r="8" spans="1:53" ht="14.45" customHeight="1" x14ac:dyDescent="0.4">
      <c r="A8" s="141"/>
      <c r="B8" s="97">
        <v>2</v>
      </c>
      <c r="C8" s="227" t="str">
        <f>IF(เวลาเรียน1!B7="","",เวลาเรียน1!B7)</f>
        <v>16618</v>
      </c>
      <c r="D8" s="228" t="str">
        <f>IF(เวลาเรียน1!C7="","",เวลาเรียน1!C7)</f>
        <v>เดชาธร</v>
      </c>
      <c r="E8" s="229" t="str">
        <f>IF(เวลาเรียน1!D7="","",เวลาเรียน1!D7)</f>
        <v>เครือแก้ว</v>
      </c>
      <c r="F8" s="150"/>
      <c r="G8" s="306"/>
      <c r="H8" s="307"/>
      <c r="I8" s="307"/>
      <c r="J8" s="307"/>
      <c r="K8" s="307"/>
      <c r="L8" s="307"/>
      <c r="M8" s="307"/>
      <c r="N8" s="308"/>
      <c r="O8" s="237" t="str">
        <f t="shared" ref="O8:O66" si="0">IF(OR(G8="",H8="",I8="",J8="",K8="",L8="",M8="",N8=""),"",MODE(G8:N8))</f>
        <v/>
      </c>
      <c r="P8" s="302"/>
      <c r="Q8" s="306"/>
      <c r="R8" s="307"/>
      <c r="S8" s="307"/>
      <c r="T8" s="307"/>
      <c r="U8" s="307"/>
      <c r="V8" s="307"/>
      <c r="W8" s="307"/>
      <c r="X8" s="308"/>
      <c r="Y8" s="237" t="str">
        <f t="shared" ref="Y8:Y66" si="1">IF(OR(Q8="",R8="",S8="",T8="",U8="",V8="",W8="",X8=""),"",MODE(Q8:X8))</f>
        <v/>
      </c>
      <c r="Z8" s="302"/>
      <c r="AA8" s="245" t="str">
        <f t="shared" ref="AA8:AA66" si="2">IF(AND(G8="",H8="",I8="",J8="",K8="",L8="",N8="",Q8="",R8="",S8="",T8="",U8="",V8="",X8=""),"",MODE(G8:N8,Q8:X8))</f>
        <v/>
      </c>
      <c r="AB8" s="245" t="str">
        <f t="shared" ref="AB8:AB66" si="3">IF(AA8=3,"ดีเยี่ยม",IF(AA8=2,"ดี",IF(AA8=1,"ผ่าน",IF(AA8=0,"ไม่ผ่าน"," "))))</f>
        <v xml:space="preserve"> </v>
      </c>
      <c r="AD8" s="247" t="str">
        <f t="shared" ref="AD8:AD66" si="4">IF(OR(G8="",H8="",I8="",J8="",K8="",L8="",M8="",N8="",Q8="",R8="",S8="",T8="",U8="",V8="",W8="",X8=""),"",SUM(G8+Q8))</f>
        <v/>
      </c>
      <c r="AE8" s="248" t="str">
        <f t="shared" ref="AE8:AE66" si="5">IF(OR(AD8="",AD8="ขส",AD8="-"),"",IF(AD8&lt;=0,0,IF(AD8&lt;=2,1,IF(AD8&lt;=4,2,3))))</f>
        <v/>
      </c>
      <c r="AF8" s="351" t="str">
        <f t="shared" ref="AF8:AF66" si="6">IF(OR(AD8="",AD8="ขส",AD8="-"),"",IF(AE8&lt;1,"ไม่ผ่าน",IF(AE8&lt;2,"ผ่าน",IF(AE8&lt;3,"ดี","ดีเยี่ยม"))))</f>
        <v/>
      </c>
      <c r="AG8" s="247" t="str">
        <f t="shared" ref="AG8:AG66" si="7">IF(OR(G8="",H8="",I8="",J8="",K8="",L8="",M8="",N8="",Q8="",R8="",S8="",T8="",U8="",V8="",W8="",X8=""),"",SUM(H8+R8))</f>
        <v/>
      </c>
      <c r="AH8" s="248" t="str">
        <f t="shared" ref="AH8:AH66" si="8">IF(OR(AG8="",AG8="ขส",AG8="-"),"",IF(AG8&lt;=0,0,IF(AG8&lt;=2,1,IF(AG8&lt;=4,2,3))))</f>
        <v/>
      </c>
      <c r="AI8" s="351" t="str">
        <f t="shared" ref="AI8:AI66" si="9">IF(OR(AG8="",AG8="ขส",AG8="-"),"",IF(AH8&lt;1,"ไม่ผ่าน",IF(AH8&lt;2,"ผ่าน",IF(AH8&lt;3,"ดี","ดีเยี่ยม"))))</f>
        <v/>
      </c>
      <c r="AJ8" s="247" t="str">
        <f t="shared" ref="AJ8:AJ66" si="10">IF(OR(G8="",H8="",I8="",J8="",K8="",L8="",M8="",N8="",Q8="",R8="",S8="",T8="",U8="",V8="",W8="",X8=""),"",SUM(I8+S8))</f>
        <v/>
      </c>
      <c r="AK8" s="248" t="str">
        <f t="shared" ref="AK8:AK66" si="11">IF(OR(AJ8="",AJ8="ขส",AJ8="-"),"",IF(AJ8&lt;=0,0,IF(AJ8&lt;=2,1,IF(AJ8&lt;=4,2,3))))</f>
        <v/>
      </c>
      <c r="AL8" s="351" t="str">
        <f t="shared" ref="AL8:AL66" si="12">IF(OR(AJ8="",AJ8="ขส",AJ8="-"),"",IF(AK8&lt;1,"ไม่ผ่าน",IF(AK8&lt;2,"ผ่าน",IF(AK8&lt;3,"ดี","ดีเยี่ยม"))))</f>
        <v/>
      </c>
      <c r="AM8" s="247" t="str">
        <f t="shared" ref="AM8:AM66" si="13">IF(OR(G8="",H8="",I8="",J8="",K8="",L8="",M8="",N8="",Q8="",R8="",S8="",T8="",U8="",V8="",W8="",X8=""),"",SUM(J8+T8))</f>
        <v/>
      </c>
      <c r="AN8" s="248" t="str">
        <f t="shared" ref="AN8:AN66" si="14">IF(OR(AM8="",AM8="ขส",AM8="-"),"",IF(AM8&lt;=0,0,IF(AM8&lt;=2,1,IF(AM8&lt;=4,2,3))))</f>
        <v/>
      </c>
      <c r="AO8" s="351" t="str">
        <f t="shared" ref="AO8:AO66" si="15">IF(OR(AM8="",AM8="ขส",AM8="-"),"",IF(AN8&lt;1,"ไม่ผ่าน",IF(AN8&lt;2,"ผ่าน",IF(AN8&lt;3,"ดี","ดีเยี่ยม"))))</f>
        <v/>
      </c>
      <c r="AP8" s="247" t="str">
        <f t="shared" ref="AP8:AP66" si="16">IF(OR(G8="",H8="",I8="",J8="",K8="",L8="",M8="",N8="",Q8="",R8="",S8="",T8="",U8="",V8="",W8="",X8=""),"",SUM(K8+U8))</f>
        <v/>
      </c>
      <c r="AQ8" s="248" t="str">
        <f t="shared" ref="AQ8:AQ66" si="17">IF(OR(AP8="",AP8="ขส",AP8="-"),"",IF(AP8&lt;=0,0,IF(AP8&lt;=2,1,IF(AP8&lt;=4,2,3))))</f>
        <v/>
      </c>
      <c r="AR8" s="351" t="str">
        <f t="shared" ref="AR8:AR66" si="18">IF(OR(AP8="",AP8="ขส",AP8="-"),"",IF(AQ8&lt;1,"ไม่ผ่าน",IF(AQ8&lt;2,"ผ่าน",IF(AQ8&lt;3,"ดี","ดีเยี่ยม"))))</f>
        <v/>
      </c>
      <c r="AS8" s="247" t="str">
        <f t="shared" ref="AS8:AS66" si="19">IF(OR(G8="",H8="",I8="",J8="",K8="",L8="",M8="",N8="",Q8="",R8="",S8="",T8="",U8="",V8="",W8="",X8=""),"",SUM(L8+V8))</f>
        <v/>
      </c>
      <c r="AT8" s="248" t="str">
        <f t="shared" ref="AT8:AT66" si="20">IF(OR(AS8="",AS8="ขส",AS8="-"),"",IF(AS8&lt;=0,0,IF(AS8&lt;=2,1,IF(AS8&lt;=4,2,3))))</f>
        <v/>
      </c>
      <c r="AU8" s="351" t="str">
        <f t="shared" ref="AU8:AU66" si="21">IF(OR(AS8="",AS8="ขส",AS8="-"),"",IF(AT8&lt;1,"ไม่ผ่าน",IF(AT8&lt;2,"ผ่าน",IF(AT8&lt;3,"ดี","ดีเยี่ยม"))))</f>
        <v/>
      </c>
      <c r="AV8" s="247" t="str">
        <f t="shared" ref="AV8:AV66" si="22">IF(OR(G8="",H8="",I8="",J8="",K8="",L8="",M8="",N8="",Q8="",R8="",S8="",T8="",U8="",V8="",W8="",X8=""),"",SUM(M8+W8))</f>
        <v/>
      </c>
      <c r="AW8" s="248" t="str">
        <f t="shared" ref="AW8:AW66" si="23">IF(OR(AV8="",AV8="ขส",AV8="-"),"",IF(AV8&lt;=0,0,IF(AV8&lt;=2,1,IF(AV8&lt;=4,2,3))))</f>
        <v/>
      </c>
      <c r="AX8" s="351" t="str">
        <f t="shared" ref="AX8:AX66" si="24">IF(OR(AV8="",AV8="ขส",AV8="-"),"",IF(AW8&lt;1,"ไม่ผ่าน",IF(AW8&lt;2,"ผ่าน",IF(AW8&lt;3,"ดี","ดีเยี่ยม"))))</f>
        <v/>
      </c>
      <c r="AY8" s="247" t="str">
        <f t="shared" ref="AY8:AY66" si="25">IF(OR(G8="",H8="",I8="",J8="",K8="",L8="",M8="",N8="",Q8="",R8="",S8="",T8="",U8="",V8="",W8="",X8=""),"",SUM(N8+X8))</f>
        <v/>
      </c>
      <c r="AZ8" s="248" t="str">
        <f t="shared" ref="AZ8:AZ66" si="26">IF(OR(AY8="",AY8="ขส",AY8="-"),"",IF(AY8&lt;=0,0,IF(AY8&lt;=2,1,IF(AY8&lt;=4,2,3))))</f>
        <v/>
      </c>
      <c r="BA8" s="351" t="str">
        <f t="shared" ref="BA8:BA66" si="27">IF(OR(AY8="",AY8="ขส",AY8="-"),"",IF(AZ8&lt;1,"ไม่ผ่าน",IF(AZ8&lt;2,"ผ่าน",IF(AZ8&lt;3,"ดี","ดีเยี่ยม"))))</f>
        <v/>
      </c>
    </row>
    <row r="9" spans="1:53" ht="14.45" customHeight="1" x14ac:dyDescent="0.4">
      <c r="A9" s="141"/>
      <c r="B9" s="97">
        <v>3</v>
      </c>
      <c r="C9" s="227" t="str">
        <f>IF(เวลาเรียน1!B8="","",เวลาเรียน1!B8)</f>
        <v>16624</v>
      </c>
      <c r="D9" s="228" t="str">
        <f>IF(เวลาเรียน1!C8="","",เวลาเรียน1!C8)</f>
        <v>พงศกรณ์</v>
      </c>
      <c r="E9" s="229" t="str">
        <f>IF(เวลาเรียน1!D8="","",เวลาเรียน1!D8)</f>
        <v>ลิมปนเทวินทร์</v>
      </c>
      <c r="F9" s="150"/>
      <c r="G9" s="306"/>
      <c r="H9" s="307"/>
      <c r="I9" s="307"/>
      <c r="J9" s="307"/>
      <c r="K9" s="307"/>
      <c r="L9" s="307"/>
      <c r="M9" s="307"/>
      <c r="N9" s="308"/>
      <c r="O9" s="237" t="str">
        <f t="shared" si="0"/>
        <v/>
      </c>
      <c r="P9" s="302"/>
      <c r="Q9" s="306"/>
      <c r="R9" s="307"/>
      <c r="S9" s="307"/>
      <c r="T9" s="307"/>
      <c r="U9" s="307"/>
      <c r="V9" s="307"/>
      <c r="W9" s="307"/>
      <c r="X9" s="308"/>
      <c r="Y9" s="237" t="str">
        <f t="shared" si="1"/>
        <v/>
      </c>
      <c r="Z9" s="302"/>
      <c r="AA9" s="245" t="str">
        <f t="shared" si="2"/>
        <v/>
      </c>
      <c r="AB9" s="245" t="str">
        <f t="shared" si="3"/>
        <v xml:space="preserve"> </v>
      </c>
      <c r="AD9" s="247" t="str">
        <f t="shared" si="4"/>
        <v/>
      </c>
      <c r="AE9" s="248" t="str">
        <f t="shared" si="5"/>
        <v/>
      </c>
      <c r="AF9" s="351" t="str">
        <f t="shared" si="6"/>
        <v/>
      </c>
      <c r="AG9" s="247" t="str">
        <f t="shared" si="7"/>
        <v/>
      </c>
      <c r="AH9" s="248" t="str">
        <f t="shared" si="8"/>
        <v/>
      </c>
      <c r="AI9" s="351" t="str">
        <f t="shared" si="9"/>
        <v/>
      </c>
      <c r="AJ9" s="247" t="str">
        <f t="shared" si="10"/>
        <v/>
      </c>
      <c r="AK9" s="248" t="str">
        <f t="shared" si="11"/>
        <v/>
      </c>
      <c r="AL9" s="351" t="str">
        <f t="shared" si="12"/>
        <v/>
      </c>
      <c r="AM9" s="247" t="str">
        <f t="shared" si="13"/>
        <v/>
      </c>
      <c r="AN9" s="248" t="str">
        <f t="shared" si="14"/>
        <v/>
      </c>
      <c r="AO9" s="351" t="str">
        <f t="shared" si="15"/>
        <v/>
      </c>
      <c r="AP9" s="247" t="str">
        <f t="shared" si="16"/>
        <v/>
      </c>
      <c r="AQ9" s="248" t="str">
        <f t="shared" si="17"/>
        <v/>
      </c>
      <c r="AR9" s="351" t="str">
        <f t="shared" si="18"/>
        <v/>
      </c>
      <c r="AS9" s="247" t="str">
        <f t="shared" si="19"/>
        <v/>
      </c>
      <c r="AT9" s="248" t="str">
        <f t="shared" si="20"/>
        <v/>
      </c>
      <c r="AU9" s="351" t="str">
        <f t="shared" si="21"/>
        <v/>
      </c>
      <c r="AV9" s="247" t="str">
        <f t="shared" si="22"/>
        <v/>
      </c>
      <c r="AW9" s="248" t="str">
        <f t="shared" si="23"/>
        <v/>
      </c>
      <c r="AX9" s="351" t="str">
        <f t="shared" si="24"/>
        <v/>
      </c>
      <c r="AY9" s="247" t="str">
        <f t="shared" si="25"/>
        <v/>
      </c>
      <c r="AZ9" s="248" t="str">
        <f t="shared" si="26"/>
        <v/>
      </c>
      <c r="BA9" s="351" t="str">
        <f t="shared" si="27"/>
        <v/>
      </c>
    </row>
    <row r="10" spans="1:53" ht="14.45" customHeight="1" x14ac:dyDescent="0.4">
      <c r="A10" s="141"/>
      <c r="B10" s="97">
        <v>4</v>
      </c>
      <c r="C10" s="227" t="str">
        <f>IF(เวลาเรียน1!B9="","",เวลาเรียน1!B9)</f>
        <v>16628</v>
      </c>
      <c r="D10" s="228" t="str">
        <f>IF(เวลาเรียน1!C9="","",เวลาเรียน1!C9)</f>
        <v>กิตติกวิน</v>
      </c>
      <c r="E10" s="229" t="str">
        <f>IF(เวลาเรียน1!D9="","",เวลาเรียน1!D9)</f>
        <v>โสภากุล</v>
      </c>
      <c r="F10" s="150"/>
      <c r="G10" s="306"/>
      <c r="H10" s="307"/>
      <c r="I10" s="307"/>
      <c r="J10" s="307"/>
      <c r="K10" s="307"/>
      <c r="L10" s="307"/>
      <c r="M10" s="307"/>
      <c r="N10" s="308"/>
      <c r="O10" s="237" t="str">
        <f t="shared" si="0"/>
        <v/>
      </c>
      <c r="P10" s="302"/>
      <c r="Q10" s="306"/>
      <c r="R10" s="307"/>
      <c r="S10" s="307"/>
      <c r="T10" s="307"/>
      <c r="U10" s="307"/>
      <c r="V10" s="307"/>
      <c r="W10" s="307"/>
      <c r="X10" s="308"/>
      <c r="Y10" s="237" t="str">
        <f t="shared" si="1"/>
        <v/>
      </c>
      <c r="Z10" s="302"/>
      <c r="AA10" s="245" t="str">
        <f t="shared" si="2"/>
        <v/>
      </c>
      <c r="AB10" s="245" t="str">
        <f t="shared" si="3"/>
        <v xml:space="preserve"> </v>
      </c>
      <c r="AD10" s="247" t="str">
        <f t="shared" si="4"/>
        <v/>
      </c>
      <c r="AE10" s="248" t="str">
        <f t="shared" si="5"/>
        <v/>
      </c>
      <c r="AF10" s="351" t="str">
        <f t="shared" si="6"/>
        <v/>
      </c>
      <c r="AG10" s="247" t="str">
        <f t="shared" si="7"/>
        <v/>
      </c>
      <c r="AH10" s="248" t="str">
        <f t="shared" si="8"/>
        <v/>
      </c>
      <c r="AI10" s="351" t="str">
        <f t="shared" si="9"/>
        <v/>
      </c>
      <c r="AJ10" s="247" t="str">
        <f t="shared" si="10"/>
        <v/>
      </c>
      <c r="AK10" s="248" t="str">
        <f t="shared" si="11"/>
        <v/>
      </c>
      <c r="AL10" s="351" t="str">
        <f t="shared" si="12"/>
        <v/>
      </c>
      <c r="AM10" s="247" t="str">
        <f t="shared" si="13"/>
        <v/>
      </c>
      <c r="AN10" s="248" t="str">
        <f t="shared" si="14"/>
        <v/>
      </c>
      <c r="AO10" s="351" t="str">
        <f t="shared" si="15"/>
        <v/>
      </c>
      <c r="AP10" s="247" t="str">
        <f t="shared" si="16"/>
        <v/>
      </c>
      <c r="AQ10" s="248" t="str">
        <f t="shared" si="17"/>
        <v/>
      </c>
      <c r="AR10" s="351" t="str">
        <f t="shared" si="18"/>
        <v/>
      </c>
      <c r="AS10" s="247" t="str">
        <f t="shared" si="19"/>
        <v/>
      </c>
      <c r="AT10" s="248" t="str">
        <f t="shared" si="20"/>
        <v/>
      </c>
      <c r="AU10" s="351" t="str">
        <f t="shared" si="21"/>
        <v/>
      </c>
      <c r="AV10" s="247" t="str">
        <f t="shared" si="22"/>
        <v/>
      </c>
      <c r="AW10" s="248" t="str">
        <f t="shared" si="23"/>
        <v/>
      </c>
      <c r="AX10" s="351" t="str">
        <f t="shared" si="24"/>
        <v/>
      </c>
      <c r="AY10" s="247" t="str">
        <f t="shared" si="25"/>
        <v/>
      </c>
      <c r="AZ10" s="248" t="str">
        <f t="shared" si="26"/>
        <v/>
      </c>
      <c r="BA10" s="351" t="str">
        <f t="shared" si="27"/>
        <v/>
      </c>
    </row>
    <row r="11" spans="1:53" ht="14.45" customHeight="1" x14ac:dyDescent="0.4">
      <c r="A11" s="141"/>
      <c r="B11" s="97">
        <v>5</v>
      </c>
      <c r="C11" s="227" t="str">
        <f>IF(เวลาเรียน1!B10="","",เวลาเรียน1!B10)</f>
        <v>16634</v>
      </c>
      <c r="D11" s="228" t="str">
        <f>IF(เวลาเรียน1!C10="","",เวลาเรียน1!C10)</f>
        <v>ณฐภัทร</v>
      </c>
      <c r="E11" s="229" t="str">
        <f>IF(เวลาเรียน1!D10="","",เวลาเรียน1!D10)</f>
        <v>คำหอม</v>
      </c>
      <c r="F11" s="150"/>
      <c r="G11" s="306"/>
      <c r="H11" s="307"/>
      <c r="I11" s="307"/>
      <c r="J11" s="307"/>
      <c r="K11" s="307"/>
      <c r="L11" s="307"/>
      <c r="M11" s="307"/>
      <c r="N11" s="308"/>
      <c r="O11" s="237" t="str">
        <f t="shared" si="0"/>
        <v/>
      </c>
      <c r="P11" s="302"/>
      <c r="Q11" s="306"/>
      <c r="R11" s="307"/>
      <c r="S11" s="307"/>
      <c r="T11" s="307"/>
      <c r="U11" s="307"/>
      <c r="V11" s="307"/>
      <c r="W11" s="307"/>
      <c r="X11" s="308"/>
      <c r="Y11" s="237" t="str">
        <f t="shared" si="1"/>
        <v/>
      </c>
      <c r="Z11" s="302"/>
      <c r="AA11" s="245" t="str">
        <f t="shared" si="2"/>
        <v/>
      </c>
      <c r="AB11" s="245" t="str">
        <f t="shared" si="3"/>
        <v xml:space="preserve"> </v>
      </c>
      <c r="AD11" s="247" t="str">
        <f t="shared" si="4"/>
        <v/>
      </c>
      <c r="AE11" s="248" t="str">
        <f t="shared" si="5"/>
        <v/>
      </c>
      <c r="AF11" s="351" t="str">
        <f t="shared" si="6"/>
        <v/>
      </c>
      <c r="AG11" s="247" t="str">
        <f t="shared" si="7"/>
        <v/>
      </c>
      <c r="AH11" s="248" t="str">
        <f t="shared" si="8"/>
        <v/>
      </c>
      <c r="AI11" s="351" t="str">
        <f t="shared" si="9"/>
        <v/>
      </c>
      <c r="AJ11" s="247" t="str">
        <f t="shared" si="10"/>
        <v/>
      </c>
      <c r="AK11" s="248" t="str">
        <f t="shared" si="11"/>
        <v/>
      </c>
      <c r="AL11" s="351" t="str">
        <f t="shared" si="12"/>
        <v/>
      </c>
      <c r="AM11" s="247" t="str">
        <f t="shared" si="13"/>
        <v/>
      </c>
      <c r="AN11" s="248" t="str">
        <f t="shared" si="14"/>
        <v/>
      </c>
      <c r="AO11" s="351" t="str">
        <f t="shared" si="15"/>
        <v/>
      </c>
      <c r="AP11" s="247" t="str">
        <f t="shared" si="16"/>
        <v/>
      </c>
      <c r="AQ11" s="248" t="str">
        <f t="shared" si="17"/>
        <v/>
      </c>
      <c r="AR11" s="351" t="str">
        <f t="shared" si="18"/>
        <v/>
      </c>
      <c r="AS11" s="247" t="str">
        <f t="shared" si="19"/>
        <v/>
      </c>
      <c r="AT11" s="248" t="str">
        <f t="shared" si="20"/>
        <v/>
      </c>
      <c r="AU11" s="351" t="str">
        <f t="shared" si="21"/>
        <v/>
      </c>
      <c r="AV11" s="247" t="str">
        <f t="shared" si="22"/>
        <v/>
      </c>
      <c r="AW11" s="248" t="str">
        <f t="shared" si="23"/>
        <v/>
      </c>
      <c r="AX11" s="351" t="str">
        <f t="shared" si="24"/>
        <v/>
      </c>
      <c r="AY11" s="247" t="str">
        <f t="shared" si="25"/>
        <v/>
      </c>
      <c r="AZ11" s="248" t="str">
        <f t="shared" si="26"/>
        <v/>
      </c>
      <c r="BA11" s="351" t="str">
        <f t="shared" si="27"/>
        <v/>
      </c>
    </row>
    <row r="12" spans="1:53" ht="14.45" customHeight="1" x14ac:dyDescent="0.4">
      <c r="A12" s="141"/>
      <c r="B12" s="97">
        <v>6</v>
      </c>
      <c r="C12" s="227" t="str">
        <f>IF(เวลาเรียน1!B11="","",เวลาเรียน1!B11)</f>
        <v>16638</v>
      </c>
      <c r="D12" s="228" t="str">
        <f>IF(เวลาเรียน1!C11="","",เวลาเรียน1!C11)</f>
        <v>วงศกร</v>
      </c>
      <c r="E12" s="229" t="str">
        <f>IF(เวลาเรียน1!D11="","",เวลาเรียน1!D11)</f>
        <v>ไชยวงศ์</v>
      </c>
      <c r="F12" s="150"/>
      <c r="G12" s="306"/>
      <c r="H12" s="307"/>
      <c r="I12" s="307"/>
      <c r="J12" s="307"/>
      <c r="K12" s="307"/>
      <c r="L12" s="307"/>
      <c r="M12" s="307"/>
      <c r="N12" s="308"/>
      <c r="O12" s="237" t="str">
        <f t="shared" si="0"/>
        <v/>
      </c>
      <c r="P12" s="302"/>
      <c r="Q12" s="306"/>
      <c r="R12" s="307"/>
      <c r="S12" s="307"/>
      <c r="T12" s="307"/>
      <c r="U12" s="307"/>
      <c r="V12" s="307"/>
      <c r="W12" s="307"/>
      <c r="X12" s="308"/>
      <c r="Y12" s="237" t="str">
        <f t="shared" si="1"/>
        <v/>
      </c>
      <c r="Z12" s="302"/>
      <c r="AA12" s="245" t="str">
        <f t="shared" si="2"/>
        <v/>
      </c>
      <c r="AB12" s="245" t="str">
        <f t="shared" si="3"/>
        <v xml:space="preserve"> </v>
      </c>
      <c r="AD12" s="247" t="str">
        <f t="shared" si="4"/>
        <v/>
      </c>
      <c r="AE12" s="248" t="str">
        <f t="shared" si="5"/>
        <v/>
      </c>
      <c r="AF12" s="351" t="str">
        <f t="shared" si="6"/>
        <v/>
      </c>
      <c r="AG12" s="247" t="str">
        <f t="shared" si="7"/>
        <v/>
      </c>
      <c r="AH12" s="248" t="str">
        <f t="shared" si="8"/>
        <v/>
      </c>
      <c r="AI12" s="351" t="str">
        <f t="shared" si="9"/>
        <v/>
      </c>
      <c r="AJ12" s="247" t="str">
        <f t="shared" si="10"/>
        <v/>
      </c>
      <c r="AK12" s="248" t="str">
        <f t="shared" si="11"/>
        <v/>
      </c>
      <c r="AL12" s="351" t="str">
        <f t="shared" si="12"/>
        <v/>
      </c>
      <c r="AM12" s="247" t="str">
        <f t="shared" si="13"/>
        <v/>
      </c>
      <c r="AN12" s="248" t="str">
        <f t="shared" si="14"/>
        <v/>
      </c>
      <c r="AO12" s="351" t="str">
        <f t="shared" si="15"/>
        <v/>
      </c>
      <c r="AP12" s="247" t="str">
        <f t="shared" si="16"/>
        <v/>
      </c>
      <c r="AQ12" s="248" t="str">
        <f t="shared" si="17"/>
        <v/>
      </c>
      <c r="AR12" s="351" t="str">
        <f t="shared" si="18"/>
        <v/>
      </c>
      <c r="AS12" s="247" t="str">
        <f t="shared" si="19"/>
        <v/>
      </c>
      <c r="AT12" s="248" t="str">
        <f t="shared" si="20"/>
        <v/>
      </c>
      <c r="AU12" s="351" t="str">
        <f t="shared" si="21"/>
        <v/>
      </c>
      <c r="AV12" s="247" t="str">
        <f t="shared" si="22"/>
        <v/>
      </c>
      <c r="AW12" s="248" t="str">
        <f t="shared" si="23"/>
        <v/>
      </c>
      <c r="AX12" s="351" t="str">
        <f t="shared" si="24"/>
        <v/>
      </c>
      <c r="AY12" s="247" t="str">
        <f t="shared" si="25"/>
        <v/>
      </c>
      <c r="AZ12" s="248" t="str">
        <f t="shared" si="26"/>
        <v/>
      </c>
      <c r="BA12" s="351" t="str">
        <f t="shared" si="27"/>
        <v/>
      </c>
    </row>
    <row r="13" spans="1:53" ht="14.45" customHeight="1" x14ac:dyDescent="0.4">
      <c r="A13" s="141"/>
      <c r="B13" s="97">
        <v>7</v>
      </c>
      <c r="C13" s="227" t="str">
        <f>IF(เวลาเรียน1!B12="","",เวลาเรียน1!B12)</f>
        <v>16658</v>
      </c>
      <c r="D13" s="228" t="str">
        <f>IF(เวลาเรียน1!C12="","",เวลาเรียน1!C12)</f>
        <v>จิรัฎฐ์</v>
      </c>
      <c r="E13" s="229" t="str">
        <f>IF(เวลาเรียน1!D12="","",เวลาเรียน1!D12)</f>
        <v>เจริญวาสนุตร์</v>
      </c>
      <c r="F13" s="150"/>
      <c r="G13" s="306"/>
      <c r="H13" s="307"/>
      <c r="I13" s="307"/>
      <c r="J13" s="307"/>
      <c r="K13" s="307"/>
      <c r="L13" s="307"/>
      <c r="M13" s="307"/>
      <c r="N13" s="308"/>
      <c r="O13" s="237" t="str">
        <f t="shared" si="0"/>
        <v/>
      </c>
      <c r="P13" s="302"/>
      <c r="Q13" s="306"/>
      <c r="R13" s="307"/>
      <c r="S13" s="307"/>
      <c r="T13" s="307"/>
      <c r="U13" s="307"/>
      <c r="V13" s="307"/>
      <c r="W13" s="307"/>
      <c r="X13" s="308"/>
      <c r="Y13" s="237" t="str">
        <f t="shared" si="1"/>
        <v/>
      </c>
      <c r="Z13" s="302"/>
      <c r="AA13" s="245" t="str">
        <f t="shared" si="2"/>
        <v/>
      </c>
      <c r="AB13" s="245" t="str">
        <f t="shared" si="3"/>
        <v xml:space="preserve"> </v>
      </c>
      <c r="AD13" s="247" t="str">
        <f t="shared" si="4"/>
        <v/>
      </c>
      <c r="AE13" s="248" t="str">
        <f t="shared" si="5"/>
        <v/>
      </c>
      <c r="AF13" s="351" t="str">
        <f t="shared" si="6"/>
        <v/>
      </c>
      <c r="AG13" s="247" t="str">
        <f t="shared" si="7"/>
        <v/>
      </c>
      <c r="AH13" s="248" t="str">
        <f t="shared" si="8"/>
        <v/>
      </c>
      <c r="AI13" s="351" t="str">
        <f t="shared" si="9"/>
        <v/>
      </c>
      <c r="AJ13" s="247" t="str">
        <f t="shared" si="10"/>
        <v/>
      </c>
      <c r="AK13" s="248" t="str">
        <f t="shared" si="11"/>
        <v/>
      </c>
      <c r="AL13" s="351" t="str">
        <f t="shared" si="12"/>
        <v/>
      </c>
      <c r="AM13" s="247" t="str">
        <f t="shared" si="13"/>
        <v/>
      </c>
      <c r="AN13" s="248" t="str">
        <f t="shared" si="14"/>
        <v/>
      </c>
      <c r="AO13" s="351" t="str">
        <f t="shared" si="15"/>
        <v/>
      </c>
      <c r="AP13" s="247" t="str">
        <f t="shared" si="16"/>
        <v/>
      </c>
      <c r="AQ13" s="248" t="str">
        <f t="shared" si="17"/>
        <v/>
      </c>
      <c r="AR13" s="351" t="str">
        <f t="shared" si="18"/>
        <v/>
      </c>
      <c r="AS13" s="247" t="str">
        <f t="shared" si="19"/>
        <v/>
      </c>
      <c r="AT13" s="248" t="str">
        <f t="shared" si="20"/>
        <v/>
      </c>
      <c r="AU13" s="351" t="str">
        <f t="shared" si="21"/>
        <v/>
      </c>
      <c r="AV13" s="247" t="str">
        <f t="shared" si="22"/>
        <v/>
      </c>
      <c r="AW13" s="248" t="str">
        <f t="shared" si="23"/>
        <v/>
      </c>
      <c r="AX13" s="351" t="str">
        <f t="shared" si="24"/>
        <v/>
      </c>
      <c r="AY13" s="247" t="str">
        <f t="shared" si="25"/>
        <v/>
      </c>
      <c r="AZ13" s="248" t="str">
        <f t="shared" si="26"/>
        <v/>
      </c>
      <c r="BA13" s="351" t="str">
        <f t="shared" si="27"/>
        <v/>
      </c>
    </row>
    <row r="14" spans="1:53" ht="14.45" customHeight="1" x14ac:dyDescent="0.4">
      <c r="A14" s="141"/>
      <c r="B14" s="97">
        <v>8</v>
      </c>
      <c r="C14" s="227" t="str">
        <f>IF(เวลาเรียน1!B13="","",เวลาเรียน1!B13)</f>
        <v>16687</v>
      </c>
      <c r="D14" s="228" t="str">
        <f>IF(เวลาเรียน1!C13="","",เวลาเรียน1!C13)</f>
        <v>ธันต์ชนก</v>
      </c>
      <c r="E14" s="229" t="str">
        <f>IF(เวลาเรียน1!D13="","",เวลาเรียน1!D13)</f>
        <v>ช่องประเสริฐ</v>
      </c>
      <c r="F14" s="150"/>
      <c r="G14" s="306"/>
      <c r="H14" s="307"/>
      <c r="I14" s="307"/>
      <c r="J14" s="307"/>
      <c r="K14" s="307"/>
      <c r="L14" s="307"/>
      <c r="M14" s="307"/>
      <c r="N14" s="308"/>
      <c r="O14" s="237" t="str">
        <f t="shared" si="0"/>
        <v/>
      </c>
      <c r="P14" s="302"/>
      <c r="Q14" s="306"/>
      <c r="R14" s="307"/>
      <c r="S14" s="307"/>
      <c r="T14" s="307"/>
      <c r="U14" s="307"/>
      <c r="V14" s="307"/>
      <c r="W14" s="307"/>
      <c r="X14" s="308"/>
      <c r="Y14" s="237" t="str">
        <f t="shared" si="1"/>
        <v/>
      </c>
      <c r="Z14" s="302"/>
      <c r="AA14" s="245" t="str">
        <f t="shared" si="2"/>
        <v/>
      </c>
      <c r="AB14" s="245" t="str">
        <f t="shared" si="3"/>
        <v xml:space="preserve"> </v>
      </c>
      <c r="AD14" s="247" t="str">
        <f t="shared" si="4"/>
        <v/>
      </c>
      <c r="AE14" s="248" t="str">
        <f t="shared" si="5"/>
        <v/>
      </c>
      <c r="AF14" s="351" t="str">
        <f t="shared" si="6"/>
        <v/>
      </c>
      <c r="AG14" s="247" t="str">
        <f t="shared" si="7"/>
        <v/>
      </c>
      <c r="AH14" s="248" t="str">
        <f t="shared" si="8"/>
        <v/>
      </c>
      <c r="AI14" s="351" t="str">
        <f t="shared" si="9"/>
        <v/>
      </c>
      <c r="AJ14" s="247" t="str">
        <f t="shared" si="10"/>
        <v/>
      </c>
      <c r="AK14" s="248" t="str">
        <f t="shared" si="11"/>
        <v/>
      </c>
      <c r="AL14" s="351" t="str">
        <f t="shared" si="12"/>
        <v/>
      </c>
      <c r="AM14" s="247" t="str">
        <f t="shared" si="13"/>
        <v/>
      </c>
      <c r="AN14" s="248" t="str">
        <f t="shared" si="14"/>
        <v/>
      </c>
      <c r="AO14" s="351" t="str">
        <f t="shared" si="15"/>
        <v/>
      </c>
      <c r="AP14" s="247" t="str">
        <f t="shared" si="16"/>
        <v/>
      </c>
      <c r="AQ14" s="248" t="str">
        <f t="shared" si="17"/>
        <v/>
      </c>
      <c r="AR14" s="351" t="str">
        <f t="shared" si="18"/>
        <v/>
      </c>
      <c r="AS14" s="247" t="str">
        <f t="shared" si="19"/>
        <v/>
      </c>
      <c r="AT14" s="248" t="str">
        <f t="shared" si="20"/>
        <v/>
      </c>
      <c r="AU14" s="351" t="str">
        <f t="shared" si="21"/>
        <v/>
      </c>
      <c r="AV14" s="247" t="str">
        <f t="shared" si="22"/>
        <v/>
      </c>
      <c r="AW14" s="248" t="str">
        <f t="shared" si="23"/>
        <v/>
      </c>
      <c r="AX14" s="351" t="str">
        <f t="shared" si="24"/>
        <v/>
      </c>
      <c r="AY14" s="247" t="str">
        <f t="shared" si="25"/>
        <v/>
      </c>
      <c r="AZ14" s="248" t="str">
        <f t="shared" si="26"/>
        <v/>
      </c>
      <c r="BA14" s="351" t="str">
        <f t="shared" si="27"/>
        <v/>
      </c>
    </row>
    <row r="15" spans="1:53" ht="14.45" customHeight="1" x14ac:dyDescent="0.4">
      <c r="A15" s="141"/>
      <c r="B15" s="97">
        <v>9</v>
      </c>
      <c r="C15" s="227" t="str">
        <f>IF(เวลาเรียน1!B14="","",เวลาเรียน1!B14)</f>
        <v>16688</v>
      </c>
      <c r="D15" s="228" t="str">
        <f>IF(เวลาเรียน1!C14="","",เวลาเรียน1!C14)</f>
        <v>ณศลา</v>
      </c>
      <c r="E15" s="229" t="str">
        <f>IF(เวลาเรียน1!D14="","",เวลาเรียน1!D14)</f>
        <v>แสงชูวงษ์</v>
      </c>
      <c r="F15" s="150"/>
      <c r="G15" s="306"/>
      <c r="H15" s="307"/>
      <c r="I15" s="307"/>
      <c r="J15" s="307"/>
      <c r="K15" s="307"/>
      <c r="L15" s="307"/>
      <c r="M15" s="307"/>
      <c r="N15" s="308"/>
      <c r="O15" s="237" t="str">
        <f t="shared" si="0"/>
        <v/>
      </c>
      <c r="P15" s="302"/>
      <c r="Q15" s="306"/>
      <c r="R15" s="307"/>
      <c r="S15" s="307"/>
      <c r="T15" s="307"/>
      <c r="U15" s="307"/>
      <c r="V15" s="307"/>
      <c r="W15" s="307"/>
      <c r="X15" s="308"/>
      <c r="Y15" s="237" t="str">
        <f t="shared" si="1"/>
        <v/>
      </c>
      <c r="Z15" s="302"/>
      <c r="AA15" s="245" t="str">
        <f t="shared" si="2"/>
        <v/>
      </c>
      <c r="AB15" s="245" t="str">
        <f t="shared" si="3"/>
        <v xml:space="preserve"> </v>
      </c>
      <c r="AD15" s="247" t="str">
        <f t="shared" si="4"/>
        <v/>
      </c>
      <c r="AE15" s="248" t="str">
        <f t="shared" si="5"/>
        <v/>
      </c>
      <c r="AF15" s="351" t="str">
        <f t="shared" si="6"/>
        <v/>
      </c>
      <c r="AG15" s="247" t="str">
        <f t="shared" si="7"/>
        <v/>
      </c>
      <c r="AH15" s="248" t="str">
        <f t="shared" si="8"/>
        <v/>
      </c>
      <c r="AI15" s="351" t="str">
        <f t="shared" si="9"/>
        <v/>
      </c>
      <c r="AJ15" s="247" t="str">
        <f t="shared" si="10"/>
        <v/>
      </c>
      <c r="AK15" s="248" t="str">
        <f t="shared" si="11"/>
        <v/>
      </c>
      <c r="AL15" s="351" t="str">
        <f t="shared" si="12"/>
        <v/>
      </c>
      <c r="AM15" s="247" t="str">
        <f t="shared" si="13"/>
        <v/>
      </c>
      <c r="AN15" s="248" t="str">
        <f t="shared" si="14"/>
        <v/>
      </c>
      <c r="AO15" s="351" t="str">
        <f t="shared" si="15"/>
        <v/>
      </c>
      <c r="AP15" s="247" t="str">
        <f t="shared" si="16"/>
        <v/>
      </c>
      <c r="AQ15" s="248" t="str">
        <f t="shared" si="17"/>
        <v/>
      </c>
      <c r="AR15" s="351" t="str">
        <f t="shared" si="18"/>
        <v/>
      </c>
      <c r="AS15" s="247" t="str">
        <f t="shared" si="19"/>
        <v/>
      </c>
      <c r="AT15" s="248" t="str">
        <f t="shared" si="20"/>
        <v/>
      </c>
      <c r="AU15" s="351" t="str">
        <f t="shared" si="21"/>
        <v/>
      </c>
      <c r="AV15" s="247" t="str">
        <f t="shared" si="22"/>
        <v/>
      </c>
      <c r="AW15" s="248" t="str">
        <f t="shared" si="23"/>
        <v/>
      </c>
      <c r="AX15" s="351" t="str">
        <f t="shared" si="24"/>
        <v/>
      </c>
      <c r="AY15" s="247" t="str">
        <f t="shared" si="25"/>
        <v/>
      </c>
      <c r="AZ15" s="248" t="str">
        <f t="shared" si="26"/>
        <v/>
      </c>
      <c r="BA15" s="351" t="str">
        <f t="shared" si="27"/>
        <v/>
      </c>
    </row>
    <row r="16" spans="1:53" ht="14.45" customHeight="1" x14ac:dyDescent="0.4">
      <c r="A16" s="141"/>
      <c r="B16" s="97">
        <v>10</v>
      </c>
      <c r="C16" s="227" t="str">
        <f>IF(เวลาเรียน1!B15="","",เวลาเรียน1!B15)</f>
        <v>16691</v>
      </c>
      <c r="D16" s="228" t="str">
        <f>IF(เวลาเรียน1!C15="","",เวลาเรียน1!C15)</f>
        <v>ปาภังกร</v>
      </c>
      <c r="E16" s="229" t="str">
        <f>IF(เวลาเรียน1!D15="","",เวลาเรียน1!D15)</f>
        <v>ไชยวินิจ</v>
      </c>
      <c r="F16" s="150"/>
      <c r="G16" s="306"/>
      <c r="H16" s="307"/>
      <c r="I16" s="307"/>
      <c r="J16" s="307"/>
      <c r="K16" s="307"/>
      <c r="L16" s="307"/>
      <c r="M16" s="307"/>
      <c r="N16" s="308"/>
      <c r="O16" s="237" t="str">
        <f t="shared" si="0"/>
        <v/>
      </c>
      <c r="P16" s="302"/>
      <c r="Q16" s="306"/>
      <c r="R16" s="307"/>
      <c r="S16" s="307"/>
      <c r="T16" s="307"/>
      <c r="U16" s="307"/>
      <c r="V16" s="307"/>
      <c r="W16" s="307"/>
      <c r="X16" s="308"/>
      <c r="Y16" s="237" t="str">
        <f t="shared" si="1"/>
        <v/>
      </c>
      <c r="Z16" s="302"/>
      <c r="AA16" s="245" t="str">
        <f t="shared" si="2"/>
        <v/>
      </c>
      <c r="AB16" s="245" t="str">
        <f t="shared" si="3"/>
        <v xml:space="preserve"> </v>
      </c>
      <c r="AD16" s="247" t="str">
        <f t="shared" si="4"/>
        <v/>
      </c>
      <c r="AE16" s="248" t="str">
        <f t="shared" si="5"/>
        <v/>
      </c>
      <c r="AF16" s="351" t="str">
        <f t="shared" si="6"/>
        <v/>
      </c>
      <c r="AG16" s="247" t="str">
        <f t="shared" si="7"/>
        <v/>
      </c>
      <c r="AH16" s="248" t="str">
        <f t="shared" si="8"/>
        <v/>
      </c>
      <c r="AI16" s="351" t="str">
        <f t="shared" si="9"/>
        <v/>
      </c>
      <c r="AJ16" s="247" t="str">
        <f t="shared" si="10"/>
        <v/>
      </c>
      <c r="AK16" s="248" t="str">
        <f t="shared" si="11"/>
        <v/>
      </c>
      <c r="AL16" s="351" t="str">
        <f t="shared" si="12"/>
        <v/>
      </c>
      <c r="AM16" s="247" t="str">
        <f t="shared" si="13"/>
        <v/>
      </c>
      <c r="AN16" s="248" t="str">
        <f t="shared" si="14"/>
        <v/>
      </c>
      <c r="AO16" s="351" t="str">
        <f t="shared" si="15"/>
        <v/>
      </c>
      <c r="AP16" s="247" t="str">
        <f t="shared" si="16"/>
        <v/>
      </c>
      <c r="AQ16" s="248" t="str">
        <f t="shared" si="17"/>
        <v/>
      </c>
      <c r="AR16" s="351" t="str">
        <f t="shared" si="18"/>
        <v/>
      </c>
      <c r="AS16" s="247" t="str">
        <f t="shared" si="19"/>
        <v/>
      </c>
      <c r="AT16" s="248" t="str">
        <f t="shared" si="20"/>
        <v/>
      </c>
      <c r="AU16" s="351" t="str">
        <f t="shared" si="21"/>
        <v/>
      </c>
      <c r="AV16" s="247" t="str">
        <f t="shared" si="22"/>
        <v/>
      </c>
      <c r="AW16" s="248" t="str">
        <f t="shared" si="23"/>
        <v/>
      </c>
      <c r="AX16" s="351" t="str">
        <f t="shared" si="24"/>
        <v/>
      </c>
      <c r="AY16" s="247" t="str">
        <f t="shared" si="25"/>
        <v/>
      </c>
      <c r="AZ16" s="248" t="str">
        <f t="shared" si="26"/>
        <v/>
      </c>
      <c r="BA16" s="351" t="str">
        <f t="shared" si="27"/>
        <v/>
      </c>
    </row>
    <row r="17" spans="1:53" ht="14.45" customHeight="1" x14ac:dyDescent="0.4">
      <c r="A17" s="141"/>
      <c r="B17" s="97">
        <v>11</v>
      </c>
      <c r="C17" s="227" t="str">
        <f>IF(เวลาเรียน1!B16="","",เวลาเรียน1!B16)</f>
        <v>16694</v>
      </c>
      <c r="D17" s="228" t="str">
        <f>IF(เวลาเรียน1!C16="","",เวลาเรียน1!C16)</f>
        <v>ทศพล</v>
      </c>
      <c r="E17" s="229" t="str">
        <f>IF(เวลาเรียน1!D16="","",เวลาเรียน1!D16)</f>
        <v>รักการค้า</v>
      </c>
      <c r="F17" s="150"/>
      <c r="G17" s="306"/>
      <c r="H17" s="307"/>
      <c r="I17" s="307"/>
      <c r="J17" s="307"/>
      <c r="K17" s="307"/>
      <c r="L17" s="307"/>
      <c r="M17" s="307"/>
      <c r="N17" s="308"/>
      <c r="O17" s="237" t="str">
        <f t="shared" si="0"/>
        <v/>
      </c>
      <c r="P17" s="302"/>
      <c r="Q17" s="306"/>
      <c r="R17" s="307"/>
      <c r="S17" s="307"/>
      <c r="T17" s="307"/>
      <c r="U17" s="307"/>
      <c r="V17" s="307"/>
      <c r="W17" s="307"/>
      <c r="X17" s="308"/>
      <c r="Y17" s="237" t="str">
        <f t="shared" si="1"/>
        <v/>
      </c>
      <c r="Z17" s="302"/>
      <c r="AA17" s="245" t="str">
        <f t="shared" si="2"/>
        <v/>
      </c>
      <c r="AB17" s="245" t="str">
        <f t="shared" si="3"/>
        <v xml:space="preserve"> </v>
      </c>
      <c r="AD17" s="247" t="str">
        <f t="shared" si="4"/>
        <v/>
      </c>
      <c r="AE17" s="248" t="str">
        <f t="shared" si="5"/>
        <v/>
      </c>
      <c r="AF17" s="351" t="str">
        <f t="shared" si="6"/>
        <v/>
      </c>
      <c r="AG17" s="247" t="str">
        <f t="shared" si="7"/>
        <v/>
      </c>
      <c r="AH17" s="248" t="str">
        <f t="shared" si="8"/>
        <v/>
      </c>
      <c r="AI17" s="351" t="str">
        <f t="shared" si="9"/>
        <v/>
      </c>
      <c r="AJ17" s="247" t="str">
        <f t="shared" si="10"/>
        <v/>
      </c>
      <c r="AK17" s="248" t="str">
        <f t="shared" si="11"/>
        <v/>
      </c>
      <c r="AL17" s="351" t="str">
        <f t="shared" si="12"/>
        <v/>
      </c>
      <c r="AM17" s="247" t="str">
        <f t="shared" si="13"/>
        <v/>
      </c>
      <c r="AN17" s="248" t="str">
        <f t="shared" si="14"/>
        <v/>
      </c>
      <c r="AO17" s="351" t="str">
        <f t="shared" si="15"/>
        <v/>
      </c>
      <c r="AP17" s="247" t="str">
        <f t="shared" si="16"/>
        <v/>
      </c>
      <c r="AQ17" s="248" t="str">
        <f t="shared" si="17"/>
        <v/>
      </c>
      <c r="AR17" s="351" t="str">
        <f t="shared" si="18"/>
        <v/>
      </c>
      <c r="AS17" s="247" t="str">
        <f t="shared" si="19"/>
        <v/>
      </c>
      <c r="AT17" s="248" t="str">
        <f t="shared" si="20"/>
        <v/>
      </c>
      <c r="AU17" s="351" t="str">
        <f t="shared" si="21"/>
        <v/>
      </c>
      <c r="AV17" s="247" t="str">
        <f t="shared" si="22"/>
        <v/>
      </c>
      <c r="AW17" s="248" t="str">
        <f t="shared" si="23"/>
        <v/>
      </c>
      <c r="AX17" s="351" t="str">
        <f t="shared" si="24"/>
        <v/>
      </c>
      <c r="AY17" s="247" t="str">
        <f t="shared" si="25"/>
        <v/>
      </c>
      <c r="AZ17" s="248" t="str">
        <f t="shared" si="26"/>
        <v/>
      </c>
      <c r="BA17" s="351" t="str">
        <f t="shared" si="27"/>
        <v/>
      </c>
    </row>
    <row r="18" spans="1:53" ht="14.45" customHeight="1" x14ac:dyDescent="0.4">
      <c r="A18" s="141"/>
      <c r="B18" s="97">
        <v>12</v>
      </c>
      <c r="C18" s="227" t="str">
        <f>IF(เวลาเรียน1!B17="","",เวลาเรียน1!B17)</f>
        <v>16699</v>
      </c>
      <c r="D18" s="228" t="str">
        <f>IF(เวลาเรียน1!C17="","",เวลาเรียน1!C17)</f>
        <v>ปัณณวิชญ์</v>
      </c>
      <c r="E18" s="229" t="str">
        <f>IF(เวลาเรียน1!D17="","",เวลาเรียน1!D17)</f>
        <v>วีระรุจิวัฒน์</v>
      </c>
      <c r="F18" s="150"/>
      <c r="G18" s="306"/>
      <c r="H18" s="307"/>
      <c r="I18" s="307"/>
      <c r="J18" s="307"/>
      <c r="K18" s="307"/>
      <c r="L18" s="307"/>
      <c r="M18" s="307"/>
      <c r="N18" s="308"/>
      <c r="O18" s="237" t="str">
        <f t="shared" si="0"/>
        <v/>
      </c>
      <c r="P18" s="302"/>
      <c r="Q18" s="306"/>
      <c r="R18" s="307"/>
      <c r="S18" s="307"/>
      <c r="T18" s="307"/>
      <c r="U18" s="307"/>
      <c r="V18" s="307"/>
      <c r="W18" s="307"/>
      <c r="X18" s="308"/>
      <c r="Y18" s="237" t="str">
        <f t="shared" si="1"/>
        <v/>
      </c>
      <c r="Z18" s="302"/>
      <c r="AA18" s="245" t="str">
        <f t="shared" si="2"/>
        <v/>
      </c>
      <c r="AB18" s="245" t="str">
        <f t="shared" si="3"/>
        <v xml:space="preserve"> </v>
      </c>
      <c r="AD18" s="247" t="str">
        <f t="shared" si="4"/>
        <v/>
      </c>
      <c r="AE18" s="248" t="str">
        <f t="shared" si="5"/>
        <v/>
      </c>
      <c r="AF18" s="351" t="str">
        <f t="shared" si="6"/>
        <v/>
      </c>
      <c r="AG18" s="247" t="str">
        <f t="shared" si="7"/>
        <v/>
      </c>
      <c r="AH18" s="248" t="str">
        <f t="shared" si="8"/>
        <v/>
      </c>
      <c r="AI18" s="351" t="str">
        <f t="shared" si="9"/>
        <v/>
      </c>
      <c r="AJ18" s="247" t="str">
        <f t="shared" si="10"/>
        <v/>
      </c>
      <c r="AK18" s="248" t="str">
        <f t="shared" si="11"/>
        <v/>
      </c>
      <c r="AL18" s="351" t="str">
        <f t="shared" si="12"/>
        <v/>
      </c>
      <c r="AM18" s="247" t="str">
        <f t="shared" si="13"/>
        <v/>
      </c>
      <c r="AN18" s="248" t="str">
        <f t="shared" si="14"/>
        <v/>
      </c>
      <c r="AO18" s="351" t="str">
        <f t="shared" si="15"/>
        <v/>
      </c>
      <c r="AP18" s="247" t="str">
        <f t="shared" si="16"/>
        <v/>
      </c>
      <c r="AQ18" s="248" t="str">
        <f t="shared" si="17"/>
        <v/>
      </c>
      <c r="AR18" s="351" t="str">
        <f t="shared" si="18"/>
        <v/>
      </c>
      <c r="AS18" s="247" t="str">
        <f t="shared" si="19"/>
        <v/>
      </c>
      <c r="AT18" s="248" t="str">
        <f t="shared" si="20"/>
        <v/>
      </c>
      <c r="AU18" s="351" t="str">
        <f t="shared" si="21"/>
        <v/>
      </c>
      <c r="AV18" s="247" t="str">
        <f t="shared" si="22"/>
        <v/>
      </c>
      <c r="AW18" s="248" t="str">
        <f t="shared" si="23"/>
        <v/>
      </c>
      <c r="AX18" s="351" t="str">
        <f t="shared" si="24"/>
        <v/>
      </c>
      <c r="AY18" s="247" t="str">
        <f t="shared" si="25"/>
        <v/>
      </c>
      <c r="AZ18" s="248" t="str">
        <f t="shared" si="26"/>
        <v/>
      </c>
      <c r="BA18" s="351" t="str">
        <f t="shared" si="27"/>
        <v/>
      </c>
    </row>
    <row r="19" spans="1:53" ht="14.45" customHeight="1" x14ac:dyDescent="0.4">
      <c r="A19" s="141"/>
      <c r="B19" s="97">
        <v>13</v>
      </c>
      <c r="C19" s="227" t="str">
        <f>IF(เวลาเรียน1!B18="","",เวลาเรียน1!B18)</f>
        <v>16712</v>
      </c>
      <c r="D19" s="228" t="str">
        <f>IF(เวลาเรียน1!C18="","",เวลาเรียน1!C18)</f>
        <v>ภคนันท์</v>
      </c>
      <c r="E19" s="229" t="str">
        <f>IF(เวลาเรียน1!D18="","",เวลาเรียน1!D18)</f>
        <v>อรวรรณหโณทัย</v>
      </c>
      <c r="F19" s="150"/>
      <c r="G19" s="306"/>
      <c r="H19" s="307"/>
      <c r="I19" s="307"/>
      <c r="J19" s="307"/>
      <c r="K19" s="307"/>
      <c r="L19" s="307"/>
      <c r="M19" s="307"/>
      <c r="N19" s="308"/>
      <c r="O19" s="237" t="str">
        <f t="shared" si="0"/>
        <v/>
      </c>
      <c r="P19" s="302"/>
      <c r="Q19" s="306"/>
      <c r="R19" s="307"/>
      <c r="S19" s="307"/>
      <c r="T19" s="307"/>
      <c r="U19" s="307"/>
      <c r="V19" s="307"/>
      <c r="W19" s="307"/>
      <c r="X19" s="308"/>
      <c r="Y19" s="237" t="str">
        <f t="shared" si="1"/>
        <v/>
      </c>
      <c r="Z19" s="302"/>
      <c r="AA19" s="245" t="str">
        <f t="shared" si="2"/>
        <v/>
      </c>
      <c r="AB19" s="245" t="str">
        <f t="shared" si="3"/>
        <v xml:space="preserve"> </v>
      </c>
      <c r="AD19" s="247" t="str">
        <f t="shared" si="4"/>
        <v/>
      </c>
      <c r="AE19" s="248" t="str">
        <f t="shared" si="5"/>
        <v/>
      </c>
      <c r="AF19" s="351" t="str">
        <f t="shared" si="6"/>
        <v/>
      </c>
      <c r="AG19" s="247" t="str">
        <f t="shared" si="7"/>
        <v/>
      </c>
      <c r="AH19" s="248" t="str">
        <f t="shared" si="8"/>
        <v/>
      </c>
      <c r="AI19" s="351" t="str">
        <f t="shared" si="9"/>
        <v/>
      </c>
      <c r="AJ19" s="247" t="str">
        <f t="shared" si="10"/>
        <v/>
      </c>
      <c r="AK19" s="248" t="str">
        <f t="shared" si="11"/>
        <v/>
      </c>
      <c r="AL19" s="351" t="str">
        <f t="shared" si="12"/>
        <v/>
      </c>
      <c r="AM19" s="247" t="str">
        <f t="shared" si="13"/>
        <v/>
      </c>
      <c r="AN19" s="248" t="str">
        <f t="shared" si="14"/>
        <v/>
      </c>
      <c r="AO19" s="351" t="str">
        <f t="shared" si="15"/>
        <v/>
      </c>
      <c r="AP19" s="247" t="str">
        <f t="shared" si="16"/>
        <v/>
      </c>
      <c r="AQ19" s="248" t="str">
        <f t="shared" si="17"/>
        <v/>
      </c>
      <c r="AR19" s="351" t="str">
        <f t="shared" si="18"/>
        <v/>
      </c>
      <c r="AS19" s="247" t="str">
        <f t="shared" si="19"/>
        <v/>
      </c>
      <c r="AT19" s="248" t="str">
        <f t="shared" si="20"/>
        <v/>
      </c>
      <c r="AU19" s="351" t="str">
        <f t="shared" si="21"/>
        <v/>
      </c>
      <c r="AV19" s="247" t="str">
        <f t="shared" si="22"/>
        <v/>
      </c>
      <c r="AW19" s="248" t="str">
        <f t="shared" si="23"/>
        <v/>
      </c>
      <c r="AX19" s="351" t="str">
        <f t="shared" si="24"/>
        <v/>
      </c>
      <c r="AY19" s="247" t="str">
        <f t="shared" si="25"/>
        <v/>
      </c>
      <c r="AZ19" s="248" t="str">
        <f t="shared" si="26"/>
        <v/>
      </c>
      <c r="BA19" s="351" t="str">
        <f t="shared" si="27"/>
        <v/>
      </c>
    </row>
    <row r="20" spans="1:53" ht="14.45" customHeight="1" x14ac:dyDescent="0.4">
      <c r="A20" s="141"/>
      <c r="B20" s="97">
        <v>14</v>
      </c>
      <c r="C20" s="227" t="str">
        <f>IF(เวลาเรียน1!B19="","",เวลาเรียน1!B19)</f>
        <v>16715</v>
      </c>
      <c r="D20" s="228" t="str">
        <f>IF(เวลาเรียน1!C19="","",เวลาเรียน1!C19)</f>
        <v>กฤตตัสฎา</v>
      </c>
      <c r="E20" s="229" t="str">
        <f>IF(เวลาเรียน1!D19="","",เวลาเรียน1!D19)</f>
        <v>จันทร์ดำ</v>
      </c>
      <c r="F20" s="150"/>
      <c r="G20" s="306"/>
      <c r="H20" s="307"/>
      <c r="I20" s="307"/>
      <c r="J20" s="307"/>
      <c r="K20" s="307"/>
      <c r="L20" s="307"/>
      <c r="M20" s="307"/>
      <c r="N20" s="308"/>
      <c r="O20" s="237" t="str">
        <f t="shared" si="0"/>
        <v/>
      </c>
      <c r="P20" s="302"/>
      <c r="Q20" s="306"/>
      <c r="R20" s="307"/>
      <c r="S20" s="307"/>
      <c r="T20" s="307"/>
      <c r="U20" s="307"/>
      <c r="V20" s="307"/>
      <c r="W20" s="307"/>
      <c r="X20" s="308"/>
      <c r="Y20" s="237" t="str">
        <f t="shared" si="1"/>
        <v/>
      </c>
      <c r="Z20" s="302"/>
      <c r="AA20" s="245" t="str">
        <f t="shared" si="2"/>
        <v/>
      </c>
      <c r="AB20" s="245" t="str">
        <f t="shared" si="3"/>
        <v xml:space="preserve"> </v>
      </c>
      <c r="AD20" s="247" t="str">
        <f t="shared" si="4"/>
        <v/>
      </c>
      <c r="AE20" s="248" t="str">
        <f t="shared" si="5"/>
        <v/>
      </c>
      <c r="AF20" s="351" t="str">
        <f t="shared" si="6"/>
        <v/>
      </c>
      <c r="AG20" s="247" t="str">
        <f t="shared" si="7"/>
        <v/>
      </c>
      <c r="AH20" s="248" t="str">
        <f t="shared" si="8"/>
        <v/>
      </c>
      <c r="AI20" s="351" t="str">
        <f t="shared" si="9"/>
        <v/>
      </c>
      <c r="AJ20" s="247" t="str">
        <f t="shared" si="10"/>
        <v/>
      </c>
      <c r="AK20" s="248" t="str">
        <f t="shared" si="11"/>
        <v/>
      </c>
      <c r="AL20" s="351" t="str">
        <f t="shared" si="12"/>
        <v/>
      </c>
      <c r="AM20" s="247" t="str">
        <f t="shared" si="13"/>
        <v/>
      </c>
      <c r="AN20" s="248" t="str">
        <f t="shared" si="14"/>
        <v/>
      </c>
      <c r="AO20" s="351" t="str">
        <f t="shared" si="15"/>
        <v/>
      </c>
      <c r="AP20" s="247" t="str">
        <f t="shared" si="16"/>
        <v/>
      </c>
      <c r="AQ20" s="248" t="str">
        <f t="shared" si="17"/>
        <v/>
      </c>
      <c r="AR20" s="351" t="str">
        <f t="shared" si="18"/>
        <v/>
      </c>
      <c r="AS20" s="247" t="str">
        <f t="shared" si="19"/>
        <v/>
      </c>
      <c r="AT20" s="248" t="str">
        <f t="shared" si="20"/>
        <v/>
      </c>
      <c r="AU20" s="351" t="str">
        <f t="shared" si="21"/>
        <v/>
      </c>
      <c r="AV20" s="247" t="str">
        <f t="shared" si="22"/>
        <v/>
      </c>
      <c r="AW20" s="248" t="str">
        <f t="shared" si="23"/>
        <v/>
      </c>
      <c r="AX20" s="351" t="str">
        <f t="shared" si="24"/>
        <v/>
      </c>
      <c r="AY20" s="247" t="str">
        <f t="shared" si="25"/>
        <v/>
      </c>
      <c r="AZ20" s="248" t="str">
        <f t="shared" si="26"/>
        <v/>
      </c>
      <c r="BA20" s="351" t="str">
        <f t="shared" si="27"/>
        <v/>
      </c>
    </row>
    <row r="21" spans="1:53" ht="14.45" customHeight="1" x14ac:dyDescent="0.4">
      <c r="A21" s="141"/>
      <c r="B21" s="97">
        <v>15</v>
      </c>
      <c r="C21" s="227" t="str">
        <f>IF(เวลาเรียน1!B20="","",เวลาเรียน1!B20)</f>
        <v>16717</v>
      </c>
      <c r="D21" s="228" t="str">
        <f>IF(เวลาเรียน1!C20="","",เวลาเรียน1!C20)</f>
        <v>พีรวิชญ์</v>
      </c>
      <c r="E21" s="229" t="str">
        <f>IF(เวลาเรียน1!D20="","",เวลาเรียน1!D20)</f>
        <v>วิระมิตรชัย</v>
      </c>
      <c r="F21" s="150"/>
      <c r="G21" s="306"/>
      <c r="H21" s="307"/>
      <c r="I21" s="307"/>
      <c r="J21" s="307"/>
      <c r="K21" s="307"/>
      <c r="L21" s="307"/>
      <c r="M21" s="307"/>
      <c r="N21" s="308"/>
      <c r="O21" s="237" t="str">
        <f t="shared" si="0"/>
        <v/>
      </c>
      <c r="P21" s="302"/>
      <c r="Q21" s="306"/>
      <c r="R21" s="307"/>
      <c r="S21" s="307"/>
      <c r="T21" s="307"/>
      <c r="U21" s="307"/>
      <c r="V21" s="307"/>
      <c r="W21" s="307"/>
      <c r="X21" s="308"/>
      <c r="Y21" s="237" t="str">
        <f t="shared" si="1"/>
        <v/>
      </c>
      <c r="Z21" s="302"/>
      <c r="AA21" s="245" t="str">
        <f t="shared" si="2"/>
        <v/>
      </c>
      <c r="AB21" s="245" t="str">
        <f t="shared" si="3"/>
        <v xml:space="preserve"> </v>
      </c>
      <c r="AD21" s="247" t="str">
        <f t="shared" si="4"/>
        <v/>
      </c>
      <c r="AE21" s="248" t="str">
        <f t="shared" si="5"/>
        <v/>
      </c>
      <c r="AF21" s="351" t="str">
        <f t="shared" si="6"/>
        <v/>
      </c>
      <c r="AG21" s="247" t="str">
        <f t="shared" si="7"/>
        <v/>
      </c>
      <c r="AH21" s="248" t="str">
        <f t="shared" si="8"/>
        <v/>
      </c>
      <c r="AI21" s="351" t="str">
        <f t="shared" si="9"/>
        <v/>
      </c>
      <c r="AJ21" s="247" t="str">
        <f t="shared" si="10"/>
        <v/>
      </c>
      <c r="AK21" s="248" t="str">
        <f t="shared" si="11"/>
        <v/>
      </c>
      <c r="AL21" s="351" t="str">
        <f t="shared" si="12"/>
        <v/>
      </c>
      <c r="AM21" s="247" t="str">
        <f t="shared" si="13"/>
        <v/>
      </c>
      <c r="AN21" s="248" t="str">
        <f t="shared" si="14"/>
        <v/>
      </c>
      <c r="AO21" s="351" t="str">
        <f t="shared" si="15"/>
        <v/>
      </c>
      <c r="AP21" s="247" t="str">
        <f t="shared" si="16"/>
        <v/>
      </c>
      <c r="AQ21" s="248" t="str">
        <f t="shared" si="17"/>
        <v/>
      </c>
      <c r="AR21" s="351" t="str">
        <f t="shared" si="18"/>
        <v/>
      </c>
      <c r="AS21" s="247" t="str">
        <f t="shared" si="19"/>
        <v/>
      </c>
      <c r="AT21" s="248" t="str">
        <f t="shared" si="20"/>
        <v/>
      </c>
      <c r="AU21" s="351" t="str">
        <f t="shared" si="21"/>
        <v/>
      </c>
      <c r="AV21" s="247" t="str">
        <f t="shared" si="22"/>
        <v/>
      </c>
      <c r="AW21" s="248" t="str">
        <f t="shared" si="23"/>
        <v/>
      </c>
      <c r="AX21" s="351" t="str">
        <f t="shared" si="24"/>
        <v/>
      </c>
      <c r="AY21" s="247" t="str">
        <f t="shared" si="25"/>
        <v/>
      </c>
      <c r="AZ21" s="248" t="str">
        <f t="shared" si="26"/>
        <v/>
      </c>
      <c r="BA21" s="351" t="str">
        <f t="shared" si="27"/>
        <v/>
      </c>
    </row>
    <row r="22" spans="1:53" ht="14.45" customHeight="1" x14ac:dyDescent="0.4">
      <c r="A22" s="141"/>
      <c r="B22" s="97">
        <v>16</v>
      </c>
      <c r="C22" s="227" t="str">
        <f>IF(เวลาเรียน1!B21="","",เวลาเรียน1!B21)</f>
        <v>16718</v>
      </c>
      <c r="D22" s="228" t="str">
        <f>IF(เวลาเรียน1!C21="","",เวลาเรียน1!C21)</f>
        <v>ภูมิพัฒน์</v>
      </c>
      <c r="E22" s="229" t="str">
        <f>IF(เวลาเรียน1!D21="","",เวลาเรียน1!D21)</f>
        <v>จีรังกูล</v>
      </c>
      <c r="F22" s="150"/>
      <c r="G22" s="306"/>
      <c r="H22" s="307"/>
      <c r="I22" s="307"/>
      <c r="J22" s="307"/>
      <c r="K22" s="307"/>
      <c r="L22" s="307"/>
      <c r="M22" s="307"/>
      <c r="N22" s="308"/>
      <c r="O22" s="237" t="str">
        <f t="shared" si="0"/>
        <v/>
      </c>
      <c r="P22" s="302"/>
      <c r="Q22" s="306"/>
      <c r="R22" s="307"/>
      <c r="S22" s="307"/>
      <c r="T22" s="307"/>
      <c r="U22" s="307"/>
      <c r="V22" s="307"/>
      <c r="W22" s="307"/>
      <c r="X22" s="308"/>
      <c r="Y22" s="237" t="str">
        <f t="shared" si="1"/>
        <v/>
      </c>
      <c r="Z22" s="302"/>
      <c r="AA22" s="245" t="str">
        <f t="shared" si="2"/>
        <v/>
      </c>
      <c r="AB22" s="245" t="str">
        <f t="shared" si="3"/>
        <v xml:space="preserve"> </v>
      </c>
      <c r="AD22" s="247" t="str">
        <f t="shared" si="4"/>
        <v/>
      </c>
      <c r="AE22" s="248" t="str">
        <f t="shared" si="5"/>
        <v/>
      </c>
      <c r="AF22" s="351" t="str">
        <f t="shared" si="6"/>
        <v/>
      </c>
      <c r="AG22" s="247" t="str">
        <f t="shared" si="7"/>
        <v/>
      </c>
      <c r="AH22" s="248" t="str">
        <f t="shared" si="8"/>
        <v/>
      </c>
      <c r="AI22" s="351" t="str">
        <f t="shared" si="9"/>
        <v/>
      </c>
      <c r="AJ22" s="247" t="str">
        <f t="shared" si="10"/>
        <v/>
      </c>
      <c r="AK22" s="248" t="str">
        <f t="shared" si="11"/>
        <v/>
      </c>
      <c r="AL22" s="351" t="str">
        <f t="shared" si="12"/>
        <v/>
      </c>
      <c r="AM22" s="247" t="str">
        <f t="shared" si="13"/>
        <v/>
      </c>
      <c r="AN22" s="248" t="str">
        <f t="shared" si="14"/>
        <v/>
      </c>
      <c r="AO22" s="351" t="str">
        <f t="shared" si="15"/>
        <v/>
      </c>
      <c r="AP22" s="247" t="str">
        <f t="shared" si="16"/>
        <v/>
      </c>
      <c r="AQ22" s="248" t="str">
        <f t="shared" si="17"/>
        <v/>
      </c>
      <c r="AR22" s="351" t="str">
        <f t="shared" si="18"/>
        <v/>
      </c>
      <c r="AS22" s="247" t="str">
        <f t="shared" si="19"/>
        <v/>
      </c>
      <c r="AT22" s="248" t="str">
        <f t="shared" si="20"/>
        <v/>
      </c>
      <c r="AU22" s="351" t="str">
        <f t="shared" si="21"/>
        <v/>
      </c>
      <c r="AV22" s="247" t="str">
        <f t="shared" si="22"/>
        <v/>
      </c>
      <c r="AW22" s="248" t="str">
        <f t="shared" si="23"/>
        <v/>
      </c>
      <c r="AX22" s="351" t="str">
        <f t="shared" si="24"/>
        <v/>
      </c>
      <c r="AY22" s="247" t="str">
        <f t="shared" si="25"/>
        <v/>
      </c>
      <c r="AZ22" s="248" t="str">
        <f t="shared" si="26"/>
        <v/>
      </c>
      <c r="BA22" s="351" t="str">
        <f t="shared" si="27"/>
        <v/>
      </c>
    </row>
    <row r="23" spans="1:53" ht="14.45" customHeight="1" x14ac:dyDescent="0.4">
      <c r="A23" s="141"/>
      <c r="B23" s="97">
        <v>17</v>
      </c>
      <c r="C23" s="227" t="str">
        <f>IF(เวลาเรียน1!B22="","",เวลาเรียน1!B22)</f>
        <v>16724</v>
      </c>
      <c r="D23" s="228" t="str">
        <f>IF(เวลาเรียน1!C22="","",เวลาเรียน1!C22)</f>
        <v>นราวิชญ์</v>
      </c>
      <c r="E23" s="229" t="str">
        <f>IF(เวลาเรียน1!D22="","",เวลาเรียน1!D22)</f>
        <v>เกิดผลมาก</v>
      </c>
      <c r="F23" s="150"/>
      <c r="G23" s="306"/>
      <c r="H23" s="307"/>
      <c r="I23" s="307"/>
      <c r="J23" s="307"/>
      <c r="K23" s="307"/>
      <c r="L23" s="307"/>
      <c r="M23" s="307"/>
      <c r="N23" s="308"/>
      <c r="O23" s="237" t="str">
        <f t="shared" si="0"/>
        <v/>
      </c>
      <c r="P23" s="302"/>
      <c r="Q23" s="306"/>
      <c r="R23" s="307"/>
      <c r="S23" s="307"/>
      <c r="T23" s="307"/>
      <c r="U23" s="307"/>
      <c r="V23" s="307"/>
      <c r="W23" s="307"/>
      <c r="X23" s="308"/>
      <c r="Y23" s="237" t="str">
        <f t="shared" si="1"/>
        <v/>
      </c>
      <c r="Z23" s="302"/>
      <c r="AA23" s="245" t="str">
        <f t="shared" si="2"/>
        <v/>
      </c>
      <c r="AB23" s="245" t="str">
        <f t="shared" si="3"/>
        <v xml:space="preserve"> </v>
      </c>
      <c r="AD23" s="247" t="str">
        <f t="shared" si="4"/>
        <v/>
      </c>
      <c r="AE23" s="248" t="str">
        <f t="shared" si="5"/>
        <v/>
      </c>
      <c r="AF23" s="351" t="str">
        <f t="shared" si="6"/>
        <v/>
      </c>
      <c r="AG23" s="247" t="str">
        <f t="shared" si="7"/>
        <v/>
      </c>
      <c r="AH23" s="248" t="str">
        <f t="shared" si="8"/>
        <v/>
      </c>
      <c r="AI23" s="351" t="str">
        <f t="shared" si="9"/>
        <v/>
      </c>
      <c r="AJ23" s="247" t="str">
        <f t="shared" si="10"/>
        <v/>
      </c>
      <c r="AK23" s="248" t="str">
        <f t="shared" si="11"/>
        <v/>
      </c>
      <c r="AL23" s="351" t="str">
        <f t="shared" si="12"/>
        <v/>
      </c>
      <c r="AM23" s="247" t="str">
        <f t="shared" si="13"/>
        <v/>
      </c>
      <c r="AN23" s="248" t="str">
        <f t="shared" si="14"/>
        <v/>
      </c>
      <c r="AO23" s="351" t="str">
        <f t="shared" si="15"/>
        <v/>
      </c>
      <c r="AP23" s="247" t="str">
        <f t="shared" si="16"/>
        <v/>
      </c>
      <c r="AQ23" s="248" t="str">
        <f t="shared" si="17"/>
        <v/>
      </c>
      <c r="AR23" s="351" t="str">
        <f t="shared" si="18"/>
        <v/>
      </c>
      <c r="AS23" s="247" t="str">
        <f t="shared" si="19"/>
        <v/>
      </c>
      <c r="AT23" s="248" t="str">
        <f t="shared" si="20"/>
        <v/>
      </c>
      <c r="AU23" s="351" t="str">
        <f t="shared" si="21"/>
        <v/>
      </c>
      <c r="AV23" s="247" t="str">
        <f t="shared" si="22"/>
        <v/>
      </c>
      <c r="AW23" s="248" t="str">
        <f t="shared" si="23"/>
        <v/>
      </c>
      <c r="AX23" s="351" t="str">
        <f t="shared" si="24"/>
        <v/>
      </c>
      <c r="AY23" s="247" t="str">
        <f t="shared" si="25"/>
        <v/>
      </c>
      <c r="AZ23" s="248" t="str">
        <f t="shared" si="26"/>
        <v/>
      </c>
      <c r="BA23" s="351" t="str">
        <f t="shared" si="27"/>
        <v/>
      </c>
    </row>
    <row r="24" spans="1:53" ht="14.45" customHeight="1" x14ac:dyDescent="0.4">
      <c r="A24" s="141"/>
      <c r="B24" s="97">
        <v>18</v>
      </c>
      <c r="C24" s="227" t="str">
        <f>IF(เวลาเรียน1!B23="","",เวลาเรียน1!B23)</f>
        <v>16726</v>
      </c>
      <c r="D24" s="228" t="str">
        <f>IF(เวลาเรียน1!C23="","",เวลาเรียน1!C23)</f>
        <v>อิทธิพัฒน์</v>
      </c>
      <c r="E24" s="229" t="str">
        <f>IF(เวลาเรียน1!D23="","",เวลาเรียน1!D23)</f>
        <v>เลิศชาญวุฒิ</v>
      </c>
      <c r="F24" s="150"/>
      <c r="G24" s="306"/>
      <c r="H24" s="307"/>
      <c r="I24" s="307"/>
      <c r="J24" s="307"/>
      <c r="K24" s="307"/>
      <c r="L24" s="307"/>
      <c r="M24" s="307"/>
      <c r="N24" s="308"/>
      <c r="O24" s="237" t="str">
        <f t="shared" si="0"/>
        <v/>
      </c>
      <c r="P24" s="302"/>
      <c r="Q24" s="306"/>
      <c r="R24" s="307"/>
      <c r="S24" s="307"/>
      <c r="T24" s="307"/>
      <c r="U24" s="307"/>
      <c r="V24" s="307"/>
      <c r="W24" s="307"/>
      <c r="X24" s="308"/>
      <c r="Y24" s="237" t="str">
        <f t="shared" si="1"/>
        <v/>
      </c>
      <c r="Z24" s="302"/>
      <c r="AA24" s="245" t="str">
        <f t="shared" si="2"/>
        <v/>
      </c>
      <c r="AB24" s="245" t="str">
        <f t="shared" si="3"/>
        <v xml:space="preserve"> </v>
      </c>
      <c r="AD24" s="247" t="str">
        <f t="shared" si="4"/>
        <v/>
      </c>
      <c r="AE24" s="248" t="str">
        <f t="shared" si="5"/>
        <v/>
      </c>
      <c r="AF24" s="351" t="str">
        <f t="shared" si="6"/>
        <v/>
      </c>
      <c r="AG24" s="247" t="str">
        <f t="shared" si="7"/>
        <v/>
      </c>
      <c r="AH24" s="248" t="str">
        <f t="shared" si="8"/>
        <v/>
      </c>
      <c r="AI24" s="351" t="str">
        <f t="shared" si="9"/>
        <v/>
      </c>
      <c r="AJ24" s="247" t="str">
        <f t="shared" si="10"/>
        <v/>
      </c>
      <c r="AK24" s="248" t="str">
        <f t="shared" si="11"/>
        <v/>
      </c>
      <c r="AL24" s="351" t="str">
        <f t="shared" si="12"/>
        <v/>
      </c>
      <c r="AM24" s="247" t="str">
        <f t="shared" si="13"/>
        <v/>
      </c>
      <c r="AN24" s="248" t="str">
        <f t="shared" si="14"/>
        <v/>
      </c>
      <c r="AO24" s="351" t="str">
        <f t="shared" si="15"/>
        <v/>
      </c>
      <c r="AP24" s="247" t="str">
        <f t="shared" si="16"/>
        <v/>
      </c>
      <c r="AQ24" s="248" t="str">
        <f t="shared" si="17"/>
        <v/>
      </c>
      <c r="AR24" s="351" t="str">
        <f t="shared" si="18"/>
        <v/>
      </c>
      <c r="AS24" s="247" t="str">
        <f t="shared" si="19"/>
        <v/>
      </c>
      <c r="AT24" s="248" t="str">
        <f t="shared" si="20"/>
        <v/>
      </c>
      <c r="AU24" s="351" t="str">
        <f t="shared" si="21"/>
        <v/>
      </c>
      <c r="AV24" s="247" t="str">
        <f t="shared" si="22"/>
        <v/>
      </c>
      <c r="AW24" s="248" t="str">
        <f t="shared" si="23"/>
        <v/>
      </c>
      <c r="AX24" s="351" t="str">
        <f t="shared" si="24"/>
        <v/>
      </c>
      <c r="AY24" s="247" t="str">
        <f t="shared" si="25"/>
        <v/>
      </c>
      <c r="AZ24" s="248" t="str">
        <f t="shared" si="26"/>
        <v/>
      </c>
      <c r="BA24" s="351" t="str">
        <f t="shared" si="27"/>
        <v/>
      </c>
    </row>
    <row r="25" spans="1:53" ht="14.45" customHeight="1" x14ac:dyDescent="0.4">
      <c r="A25" s="141"/>
      <c r="B25" s="97">
        <v>19</v>
      </c>
      <c r="C25" s="227" t="str">
        <f>IF(เวลาเรียน1!B24="","",เวลาเรียน1!B24)</f>
        <v>16730</v>
      </c>
      <c r="D25" s="228" t="str">
        <f>IF(เวลาเรียน1!C24="","",เวลาเรียน1!C24)</f>
        <v>พัฒน์</v>
      </c>
      <c r="E25" s="229" t="str">
        <f>IF(เวลาเรียน1!D24="","",เวลาเรียน1!D24)</f>
        <v>พิพัฒน์ศิริศักดิ์</v>
      </c>
      <c r="F25" s="150"/>
      <c r="G25" s="306"/>
      <c r="H25" s="307"/>
      <c r="I25" s="307"/>
      <c r="J25" s="307"/>
      <c r="K25" s="307"/>
      <c r="L25" s="307"/>
      <c r="M25" s="307"/>
      <c r="N25" s="308"/>
      <c r="O25" s="237" t="str">
        <f t="shared" si="0"/>
        <v/>
      </c>
      <c r="P25" s="302"/>
      <c r="Q25" s="306"/>
      <c r="R25" s="307"/>
      <c r="S25" s="307"/>
      <c r="T25" s="307"/>
      <c r="U25" s="307"/>
      <c r="V25" s="307"/>
      <c r="W25" s="307"/>
      <c r="X25" s="308"/>
      <c r="Y25" s="237" t="str">
        <f t="shared" si="1"/>
        <v/>
      </c>
      <c r="Z25" s="302"/>
      <c r="AA25" s="245" t="str">
        <f t="shared" si="2"/>
        <v/>
      </c>
      <c r="AB25" s="245" t="str">
        <f t="shared" si="3"/>
        <v xml:space="preserve"> </v>
      </c>
      <c r="AD25" s="247" t="str">
        <f t="shared" si="4"/>
        <v/>
      </c>
      <c r="AE25" s="248" t="str">
        <f t="shared" si="5"/>
        <v/>
      </c>
      <c r="AF25" s="351" t="str">
        <f t="shared" si="6"/>
        <v/>
      </c>
      <c r="AG25" s="247" t="str">
        <f t="shared" si="7"/>
        <v/>
      </c>
      <c r="AH25" s="248" t="str">
        <f t="shared" si="8"/>
        <v/>
      </c>
      <c r="AI25" s="351" t="str">
        <f t="shared" si="9"/>
        <v/>
      </c>
      <c r="AJ25" s="247" t="str">
        <f t="shared" si="10"/>
        <v/>
      </c>
      <c r="AK25" s="248" t="str">
        <f t="shared" si="11"/>
        <v/>
      </c>
      <c r="AL25" s="351" t="str">
        <f t="shared" si="12"/>
        <v/>
      </c>
      <c r="AM25" s="247" t="str">
        <f t="shared" si="13"/>
        <v/>
      </c>
      <c r="AN25" s="248" t="str">
        <f t="shared" si="14"/>
        <v/>
      </c>
      <c r="AO25" s="351" t="str">
        <f t="shared" si="15"/>
        <v/>
      </c>
      <c r="AP25" s="247" t="str">
        <f t="shared" si="16"/>
        <v/>
      </c>
      <c r="AQ25" s="248" t="str">
        <f t="shared" si="17"/>
        <v/>
      </c>
      <c r="AR25" s="351" t="str">
        <f t="shared" si="18"/>
        <v/>
      </c>
      <c r="AS25" s="247" t="str">
        <f t="shared" si="19"/>
        <v/>
      </c>
      <c r="AT25" s="248" t="str">
        <f t="shared" si="20"/>
        <v/>
      </c>
      <c r="AU25" s="351" t="str">
        <f t="shared" si="21"/>
        <v/>
      </c>
      <c r="AV25" s="247" t="str">
        <f t="shared" si="22"/>
        <v/>
      </c>
      <c r="AW25" s="248" t="str">
        <f t="shared" si="23"/>
        <v/>
      </c>
      <c r="AX25" s="351" t="str">
        <f t="shared" si="24"/>
        <v/>
      </c>
      <c r="AY25" s="247" t="str">
        <f t="shared" si="25"/>
        <v/>
      </c>
      <c r="AZ25" s="248" t="str">
        <f t="shared" si="26"/>
        <v/>
      </c>
      <c r="BA25" s="351" t="str">
        <f t="shared" si="27"/>
        <v/>
      </c>
    </row>
    <row r="26" spans="1:53" ht="14.45" customHeight="1" x14ac:dyDescent="0.4">
      <c r="A26" s="141"/>
      <c r="B26" s="97">
        <v>20</v>
      </c>
      <c r="C26" s="227" t="str">
        <f>IF(เวลาเรียน1!B25="","",เวลาเรียน1!B25)</f>
        <v>16738</v>
      </c>
      <c r="D26" s="228" t="str">
        <f>IF(เวลาเรียน1!C25="","",เวลาเรียน1!C25)</f>
        <v>ณภัทร</v>
      </c>
      <c r="E26" s="229" t="str">
        <f>IF(เวลาเรียน1!D25="","",เวลาเรียน1!D25)</f>
        <v>ธรารัตน์เสถียร</v>
      </c>
      <c r="F26" s="150"/>
      <c r="G26" s="306"/>
      <c r="H26" s="307"/>
      <c r="I26" s="307"/>
      <c r="J26" s="307"/>
      <c r="K26" s="307"/>
      <c r="L26" s="307"/>
      <c r="M26" s="307"/>
      <c r="N26" s="308"/>
      <c r="O26" s="237" t="str">
        <f t="shared" si="0"/>
        <v/>
      </c>
      <c r="P26" s="302"/>
      <c r="Q26" s="306"/>
      <c r="R26" s="307"/>
      <c r="S26" s="307"/>
      <c r="T26" s="307"/>
      <c r="U26" s="307"/>
      <c r="V26" s="307"/>
      <c r="W26" s="307"/>
      <c r="X26" s="308"/>
      <c r="Y26" s="237" t="str">
        <f t="shared" si="1"/>
        <v/>
      </c>
      <c r="Z26" s="302"/>
      <c r="AA26" s="245" t="str">
        <f t="shared" si="2"/>
        <v/>
      </c>
      <c r="AB26" s="245" t="str">
        <f t="shared" si="3"/>
        <v xml:space="preserve"> </v>
      </c>
      <c r="AD26" s="247" t="str">
        <f t="shared" si="4"/>
        <v/>
      </c>
      <c r="AE26" s="248" t="str">
        <f t="shared" si="5"/>
        <v/>
      </c>
      <c r="AF26" s="351" t="str">
        <f t="shared" si="6"/>
        <v/>
      </c>
      <c r="AG26" s="247" t="str">
        <f t="shared" si="7"/>
        <v/>
      </c>
      <c r="AH26" s="248" t="str">
        <f t="shared" si="8"/>
        <v/>
      </c>
      <c r="AI26" s="351" t="str">
        <f t="shared" si="9"/>
        <v/>
      </c>
      <c r="AJ26" s="247" t="str">
        <f t="shared" si="10"/>
        <v/>
      </c>
      <c r="AK26" s="248" t="str">
        <f t="shared" si="11"/>
        <v/>
      </c>
      <c r="AL26" s="351" t="str">
        <f t="shared" si="12"/>
        <v/>
      </c>
      <c r="AM26" s="247" t="str">
        <f t="shared" si="13"/>
        <v/>
      </c>
      <c r="AN26" s="248" t="str">
        <f t="shared" si="14"/>
        <v/>
      </c>
      <c r="AO26" s="351" t="str">
        <f t="shared" si="15"/>
        <v/>
      </c>
      <c r="AP26" s="247" t="str">
        <f t="shared" si="16"/>
        <v/>
      </c>
      <c r="AQ26" s="248" t="str">
        <f t="shared" si="17"/>
        <v/>
      </c>
      <c r="AR26" s="351" t="str">
        <f t="shared" si="18"/>
        <v/>
      </c>
      <c r="AS26" s="247" t="str">
        <f t="shared" si="19"/>
        <v/>
      </c>
      <c r="AT26" s="248" t="str">
        <f t="shared" si="20"/>
        <v/>
      </c>
      <c r="AU26" s="351" t="str">
        <f t="shared" si="21"/>
        <v/>
      </c>
      <c r="AV26" s="247" t="str">
        <f t="shared" si="22"/>
        <v/>
      </c>
      <c r="AW26" s="248" t="str">
        <f t="shared" si="23"/>
        <v/>
      </c>
      <c r="AX26" s="351" t="str">
        <f t="shared" si="24"/>
        <v/>
      </c>
      <c r="AY26" s="247" t="str">
        <f t="shared" si="25"/>
        <v/>
      </c>
      <c r="AZ26" s="248" t="str">
        <f t="shared" si="26"/>
        <v/>
      </c>
      <c r="BA26" s="351" t="str">
        <f t="shared" si="27"/>
        <v/>
      </c>
    </row>
    <row r="27" spans="1:53" ht="14.45" customHeight="1" x14ac:dyDescent="0.4">
      <c r="A27" s="141"/>
      <c r="B27" s="97">
        <v>21</v>
      </c>
      <c r="C27" s="227" t="str">
        <f>IF(เวลาเรียน1!B26="","",เวลาเรียน1!B26)</f>
        <v>16740</v>
      </c>
      <c r="D27" s="228" t="str">
        <f>IF(เวลาเรียน1!C26="","",เวลาเรียน1!C26)</f>
        <v>กฤตภาส</v>
      </c>
      <c r="E27" s="229" t="str">
        <f>IF(เวลาเรียน1!D26="","",เวลาเรียน1!D26)</f>
        <v>พัฒนกุล</v>
      </c>
      <c r="F27" s="150"/>
      <c r="G27" s="306"/>
      <c r="H27" s="307"/>
      <c r="I27" s="307"/>
      <c r="J27" s="307"/>
      <c r="K27" s="307"/>
      <c r="L27" s="307"/>
      <c r="M27" s="307"/>
      <c r="N27" s="308"/>
      <c r="O27" s="237" t="str">
        <f t="shared" si="0"/>
        <v/>
      </c>
      <c r="P27" s="302"/>
      <c r="Q27" s="306"/>
      <c r="R27" s="307"/>
      <c r="S27" s="307"/>
      <c r="T27" s="307"/>
      <c r="U27" s="307"/>
      <c r="V27" s="307"/>
      <c r="W27" s="307"/>
      <c r="X27" s="308"/>
      <c r="Y27" s="237" t="str">
        <f t="shared" si="1"/>
        <v/>
      </c>
      <c r="Z27" s="302"/>
      <c r="AA27" s="245" t="str">
        <f t="shared" si="2"/>
        <v/>
      </c>
      <c r="AB27" s="245" t="str">
        <f t="shared" si="3"/>
        <v xml:space="preserve"> </v>
      </c>
      <c r="AD27" s="247" t="str">
        <f t="shared" si="4"/>
        <v/>
      </c>
      <c r="AE27" s="248" t="str">
        <f t="shared" si="5"/>
        <v/>
      </c>
      <c r="AF27" s="351" t="str">
        <f t="shared" si="6"/>
        <v/>
      </c>
      <c r="AG27" s="247" t="str">
        <f t="shared" si="7"/>
        <v/>
      </c>
      <c r="AH27" s="248" t="str">
        <f t="shared" si="8"/>
        <v/>
      </c>
      <c r="AI27" s="351" t="str">
        <f t="shared" si="9"/>
        <v/>
      </c>
      <c r="AJ27" s="247" t="str">
        <f t="shared" si="10"/>
        <v/>
      </c>
      <c r="AK27" s="248" t="str">
        <f t="shared" si="11"/>
        <v/>
      </c>
      <c r="AL27" s="351" t="str">
        <f t="shared" si="12"/>
        <v/>
      </c>
      <c r="AM27" s="247" t="str">
        <f t="shared" si="13"/>
        <v/>
      </c>
      <c r="AN27" s="248" t="str">
        <f t="shared" si="14"/>
        <v/>
      </c>
      <c r="AO27" s="351" t="str">
        <f t="shared" si="15"/>
        <v/>
      </c>
      <c r="AP27" s="247" t="str">
        <f t="shared" si="16"/>
        <v/>
      </c>
      <c r="AQ27" s="248" t="str">
        <f t="shared" si="17"/>
        <v/>
      </c>
      <c r="AR27" s="351" t="str">
        <f t="shared" si="18"/>
        <v/>
      </c>
      <c r="AS27" s="247" t="str">
        <f t="shared" si="19"/>
        <v/>
      </c>
      <c r="AT27" s="248" t="str">
        <f t="shared" si="20"/>
        <v/>
      </c>
      <c r="AU27" s="351" t="str">
        <f t="shared" si="21"/>
        <v/>
      </c>
      <c r="AV27" s="247" t="str">
        <f t="shared" si="22"/>
        <v/>
      </c>
      <c r="AW27" s="248" t="str">
        <f t="shared" si="23"/>
        <v/>
      </c>
      <c r="AX27" s="351" t="str">
        <f t="shared" si="24"/>
        <v/>
      </c>
      <c r="AY27" s="247" t="str">
        <f t="shared" si="25"/>
        <v/>
      </c>
      <c r="AZ27" s="248" t="str">
        <f t="shared" si="26"/>
        <v/>
      </c>
      <c r="BA27" s="351" t="str">
        <f t="shared" si="27"/>
        <v/>
      </c>
    </row>
    <row r="28" spans="1:53" ht="14.45" customHeight="1" x14ac:dyDescent="0.4">
      <c r="A28" s="141"/>
      <c r="B28" s="97">
        <v>22</v>
      </c>
      <c r="C28" s="227" t="str">
        <f>IF(เวลาเรียน1!B27="","",เวลาเรียน1!B27)</f>
        <v>16752</v>
      </c>
      <c r="D28" s="228" t="str">
        <f>IF(เวลาเรียน1!C27="","",เวลาเรียน1!C27)</f>
        <v>วิษณุกรณ์</v>
      </c>
      <c r="E28" s="229" t="str">
        <f>IF(เวลาเรียน1!D27="","",เวลาเรียน1!D27)</f>
        <v>ชมประเสริฐ</v>
      </c>
      <c r="F28" s="150"/>
      <c r="G28" s="306"/>
      <c r="H28" s="307"/>
      <c r="I28" s="307"/>
      <c r="J28" s="307"/>
      <c r="K28" s="307"/>
      <c r="L28" s="307"/>
      <c r="M28" s="307"/>
      <c r="N28" s="308"/>
      <c r="O28" s="237" t="str">
        <f t="shared" si="0"/>
        <v/>
      </c>
      <c r="P28" s="302"/>
      <c r="Q28" s="306"/>
      <c r="R28" s="307"/>
      <c r="S28" s="307"/>
      <c r="T28" s="307"/>
      <c r="U28" s="307"/>
      <c r="V28" s="307"/>
      <c r="W28" s="307"/>
      <c r="X28" s="308"/>
      <c r="Y28" s="237" t="str">
        <f t="shared" si="1"/>
        <v/>
      </c>
      <c r="Z28" s="302"/>
      <c r="AA28" s="245" t="str">
        <f t="shared" si="2"/>
        <v/>
      </c>
      <c r="AB28" s="245" t="str">
        <f t="shared" si="3"/>
        <v xml:space="preserve"> </v>
      </c>
      <c r="AD28" s="247" t="str">
        <f t="shared" si="4"/>
        <v/>
      </c>
      <c r="AE28" s="248" t="str">
        <f t="shared" si="5"/>
        <v/>
      </c>
      <c r="AF28" s="351" t="str">
        <f t="shared" si="6"/>
        <v/>
      </c>
      <c r="AG28" s="247" t="str">
        <f t="shared" si="7"/>
        <v/>
      </c>
      <c r="AH28" s="248" t="str">
        <f t="shared" si="8"/>
        <v/>
      </c>
      <c r="AI28" s="351" t="str">
        <f t="shared" si="9"/>
        <v/>
      </c>
      <c r="AJ28" s="247" t="str">
        <f t="shared" si="10"/>
        <v/>
      </c>
      <c r="AK28" s="248" t="str">
        <f t="shared" si="11"/>
        <v/>
      </c>
      <c r="AL28" s="351" t="str">
        <f t="shared" si="12"/>
        <v/>
      </c>
      <c r="AM28" s="247" t="str">
        <f t="shared" si="13"/>
        <v/>
      </c>
      <c r="AN28" s="248" t="str">
        <f t="shared" si="14"/>
        <v/>
      </c>
      <c r="AO28" s="351" t="str">
        <f t="shared" si="15"/>
        <v/>
      </c>
      <c r="AP28" s="247" t="str">
        <f t="shared" si="16"/>
        <v/>
      </c>
      <c r="AQ28" s="248" t="str">
        <f t="shared" si="17"/>
        <v/>
      </c>
      <c r="AR28" s="351" t="str">
        <f t="shared" si="18"/>
        <v/>
      </c>
      <c r="AS28" s="247" t="str">
        <f t="shared" si="19"/>
        <v/>
      </c>
      <c r="AT28" s="248" t="str">
        <f t="shared" si="20"/>
        <v/>
      </c>
      <c r="AU28" s="351" t="str">
        <f t="shared" si="21"/>
        <v/>
      </c>
      <c r="AV28" s="247" t="str">
        <f t="shared" si="22"/>
        <v/>
      </c>
      <c r="AW28" s="248" t="str">
        <f t="shared" si="23"/>
        <v/>
      </c>
      <c r="AX28" s="351" t="str">
        <f t="shared" si="24"/>
        <v/>
      </c>
      <c r="AY28" s="247" t="str">
        <f t="shared" si="25"/>
        <v/>
      </c>
      <c r="AZ28" s="248" t="str">
        <f t="shared" si="26"/>
        <v/>
      </c>
      <c r="BA28" s="351" t="str">
        <f t="shared" si="27"/>
        <v/>
      </c>
    </row>
    <row r="29" spans="1:53" ht="14.45" customHeight="1" x14ac:dyDescent="0.4">
      <c r="A29" s="141"/>
      <c r="B29" s="97">
        <v>23</v>
      </c>
      <c r="C29" s="227" t="str">
        <f>IF(เวลาเรียน1!B28="","",เวลาเรียน1!B28)</f>
        <v>16753</v>
      </c>
      <c r="D29" s="228" t="str">
        <f>IF(เวลาเรียน1!C28="","",เวลาเรียน1!C28)</f>
        <v>ธรรมปพน</v>
      </c>
      <c r="E29" s="229" t="str">
        <f>IF(เวลาเรียน1!D28="","",เวลาเรียน1!D28)</f>
        <v>สุขสอาด</v>
      </c>
      <c r="F29" s="150"/>
      <c r="G29" s="306"/>
      <c r="H29" s="307"/>
      <c r="I29" s="307"/>
      <c r="J29" s="307"/>
      <c r="K29" s="307"/>
      <c r="L29" s="307"/>
      <c r="M29" s="307"/>
      <c r="N29" s="308"/>
      <c r="O29" s="237" t="str">
        <f t="shared" si="0"/>
        <v/>
      </c>
      <c r="P29" s="302"/>
      <c r="Q29" s="306"/>
      <c r="R29" s="307"/>
      <c r="S29" s="307"/>
      <c r="T29" s="307"/>
      <c r="U29" s="307"/>
      <c r="V29" s="307"/>
      <c r="W29" s="307"/>
      <c r="X29" s="308"/>
      <c r="Y29" s="237" t="str">
        <f t="shared" si="1"/>
        <v/>
      </c>
      <c r="Z29" s="302"/>
      <c r="AA29" s="245" t="str">
        <f t="shared" si="2"/>
        <v/>
      </c>
      <c r="AB29" s="245" t="str">
        <f t="shared" si="3"/>
        <v xml:space="preserve"> </v>
      </c>
      <c r="AD29" s="247" t="str">
        <f t="shared" si="4"/>
        <v/>
      </c>
      <c r="AE29" s="248" t="str">
        <f t="shared" si="5"/>
        <v/>
      </c>
      <c r="AF29" s="351" t="str">
        <f t="shared" si="6"/>
        <v/>
      </c>
      <c r="AG29" s="247" t="str">
        <f t="shared" si="7"/>
        <v/>
      </c>
      <c r="AH29" s="248" t="str">
        <f t="shared" si="8"/>
        <v/>
      </c>
      <c r="AI29" s="351" t="str">
        <f t="shared" si="9"/>
        <v/>
      </c>
      <c r="AJ29" s="247" t="str">
        <f t="shared" si="10"/>
        <v/>
      </c>
      <c r="AK29" s="248" t="str">
        <f t="shared" si="11"/>
        <v/>
      </c>
      <c r="AL29" s="351" t="str">
        <f t="shared" si="12"/>
        <v/>
      </c>
      <c r="AM29" s="247" t="str">
        <f t="shared" si="13"/>
        <v/>
      </c>
      <c r="AN29" s="248" t="str">
        <f t="shared" si="14"/>
        <v/>
      </c>
      <c r="AO29" s="351" t="str">
        <f t="shared" si="15"/>
        <v/>
      </c>
      <c r="AP29" s="247" t="str">
        <f t="shared" si="16"/>
        <v/>
      </c>
      <c r="AQ29" s="248" t="str">
        <f t="shared" si="17"/>
        <v/>
      </c>
      <c r="AR29" s="351" t="str">
        <f t="shared" si="18"/>
        <v/>
      </c>
      <c r="AS29" s="247" t="str">
        <f t="shared" si="19"/>
        <v/>
      </c>
      <c r="AT29" s="248" t="str">
        <f t="shared" si="20"/>
        <v/>
      </c>
      <c r="AU29" s="351" t="str">
        <f t="shared" si="21"/>
        <v/>
      </c>
      <c r="AV29" s="247" t="str">
        <f t="shared" si="22"/>
        <v/>
      </c>
      <c r="AW29" s="248" t="str">
        <f t="shared" si="23"/>
        <v/>
      </c>
      <c r="AX29" s="351" t="str">
        <f t="shared" si="24"/>
        <v/>
      </c>
      <c r="AY29" s="247" t="str">
        <f t="shared" si="25"/>
        <v/>
      </c>
      <c r="AZ29" s="248" t="str">
        <f t="shared" si="26"/>
        <v/>
      </c>
      <c r="BA29" s="351" t="str">
        <f t="shared" si="27"/>
        <v/>
      </c>
    </row>
    <row r="30" spans="1:53" ht="14.45" customHeight="1" x14ac:dyDescent="0.4">
      <c r="A30" s="141"/>
      <c r="B30" s="97">
        <v>24</v>
      </c>
      <c r="C30" s="227" t="str">
        <f>IF(เวลาเรียน1!B29="","",เวลาเรียน1!B29)</f>
        <v>16755</v>
      </c>
      <c r="D30" s="228" t="str">
        <f>IF(เวลาเรียน1!C29="","",เวลาเรียน1!C29)</f>
        <v>ณัฎฐ์ธนัน</v>
      </c>
      <c r="E30" s="229" t="str">
        <f>IF(เวลาเรียน1!D29="","",เวลาเรียน1!D29)</f>
        <v>สุขผดุง</v>
      </c>
      <c r="F30" s="150"/>
      <c r="G30" s="306"/>
      <c r="H30" s="307"/>
      <c r="I30" s="307"/>
      <c r="J30" s="307"/>
      <c r="K30" s="307"/>
      <c r="L30" s="307"/>
      <c r="M30" s="307"/>
      <c r="N30" s="308"/>
      <c r="O30" s="237" t="str">
        <f t="shared" si="0"/>
        <v/>
      </c>
      <c r="P30" s="302"/>
      <c r="Q30" s="306"/>
      <c r="R30" s="307"/>
      <c r="S30" s="307"/>
      <c r="T30" s="307"/>
      <c r="U30" s="307"/>
      <c r="V30" s="307"/>
      <c r="W30" s="307"/>
      <c r="X30" s="308"/>
      <c r="Y30" s="237" t="str">
        <f t="shared" si="1"/>
        <v/>
      </c>
      <c r="Z30" s="302"/>
      <c r="AA30" s="245" t="str">
        <f t="shared" si="2"/>
        <v/>
      </c>
      <c r="AB30" s="245" t="str">
        <f t="shared" si="3"/>
        <v xml:space="preserve"> </v>
      </c>
      <c r="AD30" s="247" t="str">
        <f t="shared" si="4"/>
        <v/>
      </c>
      <c r="AE30" s="248" t="str">
        <f t="shared" si="5"/>
        <v/>
      </c>
      <c r="AF30" s="351" t="str">
        <f t="shared" si="6"/>
        <v/>
      </c>
      <c r="AG30" s="247" t="str">
        <f t="shared" si="7"/>
        <v/>
      </c>
      <c r="AH30" s="248" t="str">
        <f t="shared" si="8"/>
        <v/>
      </c>
      <c r="AI30" s="351" t="str">
        <f t="shared" si="9"/>
        <v/>
      </c>
      <c r="AJ30" s="247" t="str">
        <f t="shared" si="10"/>
        <v/>
      </c>
      <c r="AK30" s="248" t="str">
        <f t="shared" si="11"/>
        <v/>
      </c>
      <c r="AL30" s="351" t="str">
        <f t="shared" si="12"/>
        <v/>
      </c>
      <c r="AM30" s="247" t="str">
        <f t="shared" si="13"/>
        <v/>
      </c>
      <c r="AN30" s="248" t="str">
        <f t="shared" si="14"/>
        <v/>
      </c>
      <c r="AO30" s="351" t="str">
        <f t="shared" si="15"/>
        <v/>
      </c>
      <c r="AP30" s="247" t="str">
        <f t="shared" si="16"/>
        <v/>
      </c>
      <c r="AQ30" s="248" t="str">
        <f t="shared" si="17"/>
        <v/>
      </c>
      <c r="AR30" s="351" t="str">
        <f t="shared" si="18"/>
        <v/>
      </c>
      <c r="AS30" s="247" t="str">
        <f t="shared" si="19"/>
        <v/>
      </c>
      <c r="AT30" s="248" t="str">
        <f t="shared" si="20"/>
        <v/>
      </c>
      <c r="AU30" s="351" t="str">
        <f t="shared" si="21"/>
        <v/>
      </c>
      <c r="AV30" s="247" t="str">
        <f t="shared" si="22"/>
        <v/>
      </c>
      <c r="AW30" s="248" t="str">
        <f t="shared" si="23"/>
        <v/>
      </c>
      <c r="AX30" s="351" t="str">
        <f t="shared" si="24"/>
        <v/>
      </c>
      <c r="AY30" s="247" t="str">
        <f t="shared" si="25"/>
        <v/>
      </c>
      <c r="AZ30" s="248" t="str">
        <f t="shared" si="26"/>
        <v/>
      </c>
      <c r="BA30" s="351" t="str">
        <f t="shared" si="27"/>
        <v/>
      </c>
    </row>
    <row r="31" spans="1:53" ht="14.45" customHeight="1" x14ac:dyDescent="0.4">
      <c r="A31" s="141"/>
      <c r="B31" s="97">
        <v>25</v>
      </c>
      <c r="C31" s="227" t="str">
        <f>IF(เวลาเรียน1!B30="","",เวลาเรียน1!B30)</f>
        <v>16764</v>
      </c>
      <c r="D31" s="228" t="str">
        <f>IF(เวลาเรียน1!C30="","",เวลาเรียน1!C30)</f>
        <v>ชินกฤษณ์</v>
      </c>
      <c r="E31" s="229" t="str">
        <f>IF(เวลาเรียน1!D30="","",เวลาเรียน1!D30)</f>
        <v>เล็กมาก</v>
      </c>
      <c r="F31" s="150"/>
      <c r="G31" s="306"/>
      <c r="H31" s="307"/>
      <c r="I31" s="307"/>
      <c r="J31" s="307"/>
      <c r="K31" s="307"/>
      <c r="L31" s="307"/>
      <c r="M31" s="307"/>
      <c r="N31" s="308"/>
      <c r="O31" s="237" t="str">
        <f t="shared" si="0"/>
        <v/>
      </c>
      <c r="P31" s="302"/>
      <c r="Q31" s="306"/>
      <c r="R31" s="307"/>
      <c r="S31" s="307"/>
      <c r="T31" s="307"/>
      <c r="U31" s="307"/>
      <c r="V31" s="307"/>
      <c r="W31" s="307"/>
      <c r="X31" s="308"/>
      <c r="Y31" s="237" t="str">
        <f t="shared" si="1"/>
        <v/>
      </c>
      <c r="Z31" s="302"/>
      <c r="AA31" s="245" t="str">
        <f t="shared" si="2"/>
        <v/>
      </c>
      <c r="AB31" s="245" t="str">
        <f t="shared" si="3"/>
        <v xml:space="preserve"> </v>
      </c>
      <c r="AD31" s="247" t="str">
        <f t="shared" si="4"/>
        <v/>
      </c>
      <c r="AE31" s="248" t="str">
        <f t="shared" si="5"/>
        <v/>
      </c>
      <c r="AF31" s="351" t="str">
        <f t="shared" si="6"/>
        <v/>
      </c>
      <c r="AG31" s="247" t="str">
        <f t="shared" si="7"/>
        <v/>
      </c>
      <c r="AH31" s="248" t="str">
        <f t="shared" si="8"/>
        <v/>
      </c>
      <c r="AI31" s="351" t="str">
        <f t="shared" si="9"/>
        <v/>
      </c>
      <c r="AJ31" s="247" t="str">
        <f t="shared" si="10"/>
        <v/>
      </c>
      <c r="AK31" s="248" t="str">
        <f t="shared" si="11"/>
        <v/>
      </c>
      <c r="AL31" s="351" t="str">
        <f t="shared" si="12"/>
        <v/>
      </c>
      <c r="AM31" s="247" t="str">
        <f t="shared" si="13"/>
        <v/>
      </c>
      <c r="AN31" s="248" t="str">
        <f t="shared" si="14"/>
        <v/>
      </c>
      <c r="AO31" s="351" t="str">
        <f t="shared" si="15"/>
        <v/>
      </c>
      <c r="AP31" s="247" t="str">
        <f t="shared" si="16"/>
        <v/>
      </c>
      <c r="AQ31" s="248" t="str">
        <f t="shared" si="17"/>
        <v/>
      </c>
      <c r="AR31" s="351" t="str">
        <f t="shared" si="18"/>
        <v/>
      </c>
      <c r="AS31" s="247" t="str">
        <f t="shared" si="19"/>
        <v/>
      </c>
      <c r="AT31" s="248" t="str">
        <f t="shared" si="20"/>
        <v/>
      </c>
      <c r="AU31" s="351" t="str">
        <f t="shared" si="21"/>
        <v/>
      </c>
      <c r="AV31" s="247" t="str">
        <f t="shared" si="22"/>
        <v/>
      </c>
      <c r="AW31" s="248" t="str">
        <f t="shared" si="23"/>
        <v/>
      </c>
      <c r="AX31" s="351" t="str">
        <f t="shared" si="24"/>
        <v/>
      </c>
      <c r="AY31" s="247" t="str">
        <f t="shared" si="25"/>
        <v/>
      </c>
      <c r="AZ31" s="248" t="str">
        <f t="shared" si="26"/>
        <v/>
      </c>
      <c r="BA31" s="351" t="str">
        <f t="shared" si="27"/>
        <v/>
      </c>
    </row>
    <row r="32" spans="1:53" ht="14.45" customHeight="1" x14ac:dyDescent="0.4">
      <c r="A32" s="141"/>
      <c r="B32" s="97">
        <v>26</v>
      </c>
      <c r="C32" s="227" t="str">
        <f>IF(เวลาเรียน1!B31="","",เวลาเรียน1!B31)</f>
        <v>16772</v>
      </c>
      <c r="D32" s="228" t="str">
        <f>IF(เวลาเรียน1!C31="","",เวลาเรียน1!C31)</f>
        <v>วชิรวิทย์</v>
      </c>
      <c r="E32" s="229" t="str">
        <f>IF(เวลาเรียน1!D31="","",เวลาเรียน1!D31)</f>
        <v>สุนารัตน์</v>
      </c>
      <c r="F32" s="150"/>
      <c r="G32" s="306"/>
      <c r="H32" s="307"/>
      <c r="I32" s="307"/>
      <c r="J32" s="307"/>
      <c r="K32" s="307"/>
      <c r="L32" s="307"/>
      <c r="M32" s="307"/>
      <c r="N32" s="308"/>
      <c r="O32" s="237" t="str">
        <f t="shared" si="0"/>
        <v/>
      </c>
      <c r="P32" s="302"/>
      <c r="Q32" s="306"/>
      <c r="R32" s="307"/>
      <c r="S32" s="307"/>
      <c r="T32" s="307"/>
      <c r="U32" s="307"/>
      <c r="V32" s="307"/>
      <c r="W32" s="307"/>
      <c r="X32" s="308"/>
      <c r="Y32" s="237" t="str">
        <f t="shared" si="1"/>
        <v/>
      </c>
      <c r="Z32" s="302"/>
      <c r="AA32" s="245" t="str">
        <f t="shared" si="2"/>
        <v/>
      </c>
      <c r="AB32" s="245" t="str">
        <f t="shared" si="3"/>
        <v xml:space="preserve"> </v>
      </c>
      <c r="AD32" s="247" t="str">
        <f t="shared" si="4"/>
        <v/>
      </c>
      <c r="AE32" s="248" t="str">
        <f t="shared" si="5"/>
        <v/>
      </c>
      <c r="AF32" s="351" t="str">
        <f t="shared" si="6"/>
        <v/>
      </c>
      <c r="AG32" s="247" t="str">
        <f t="shared" si="7"/>
        <v/>
      </c>
      <c r="AH32" s="248" t="str">
        <f t="shared" si="8"/>
        <v/>
      </c>
      <c r="AI32" s="351" t="str">
        <f t="shared" si="9"/>
        <v/>
      </c>
      <c r="AJ32" s="247" t="str">
        <f t="shared" si="10"/>
        <v/>
      </c>
      <c r="AK32" s="248" t="str">
        <f t="shared" si="11"/>
        <v/>
      </c>
      <c r="AL32" s="351" t="str">
        <f t="shared" si="12"/>
        <v/>
      </c>
      <c r="AM32" s="247" t="str">
        <f t="shared" si="13"/>
        <v/>
      </c>
      <c r="AN32" s="248" t="str">
        <f t="shared" si="14"/>
        <v/>
      </c>
      <c r="AO32" s="351" t="str">
        <f t="shared" si="15"/>
        <v/>
      </c>
      <c r="AP32" s="247" t="str">
        <f t="shared" si="16"/>
        <v/>
      </c>
      <c r="AQ32" s="248" t="str">
        <f t="shared" si="17"/>
        <v/>
      </c>
      <c r="AR32" s="351" t="str">
        <f t="shared" si="18"/>
        <v/>
      </c>
      <c r="AS32" s="247" t="str">
        <f t="shared" si="19"/>
        <v/>
      </c>
      <c r="AT32" s="248" t="str">
        <f t="shared" si="20"/>
        <v/>
      </c>
      <c r="AU32" s="351" t="str">
        <f t="shared" si="21"/>
        <v/>
      </c>
      <c r="AV32" s="247" t="str">
        <f t="shared" si="22"/>
        <v/>
      </c>
      <c r="AW32" s="248" t="str">
        <f t="shared" si="23"/>
        <v/>
      </c>
      <c r="AX32" s="351" t="str">
        <f t="shared" si="24"/>
        <v/>
      </c>
      <c r="AY32" s="247" t="str">
        <f t="shared" si="25"/>
        <v/>
      </c>
      <c r="AZ32" s="248" t="str">
        <f t="shared" si="26"/>
        <v/>
      </c>
      <c r="BA32" s="351" t="str">
        <f t="shared" si="27"/>
        <v/>
      </c>
    </row>
    <row r="33" spans="1:53" ht="14.45" customHeight="1" x14ac:dyDescent="0.4">
      <c r="A33" s="141"/>
      <c r="B33" s="97">
        <v>27</v>
      </c>
      <c r="C33" s="227" t="str">
        <f>IF(เวลาเรียน1!B32="","",เวลาเรียน1!B32)</f>
        <v>16775</v>
      </c>
      <c r="D33" s="228" t="str">
        <f>IF(เวลาเรียน1!C32="","",เวลาเรียน1!C32)</f>
        <v>พิชญ์</v>
      </c>
      <c r="E33" s="229" t="str">
        <f>IF(เวลาเรียน1!D32="","",เวลาเรียน1!D32)</f>
        <v>เพชรานนท์</v>
      </c>
      <c r="F33" s="150"/>
      <c r="G33" s="306"/>
      <c r="H33" s="307"/>
      <c r="I33" s="307"/>
      <c r="J33" s="307"/>
      <c r="K33" s="307"/>
      <c r="L33" s="307"/>
      <c r="M33" s="307"/>
      <c r="N33" s="308"/>
      <c r="O33" s="237" t="str">
        <f t="shared" si="0"/>
        <v/>
      </c>
      <c r="P33" s="302"/>
      <c r="Q33" s="306"/>
      <c r="R33" s="307"/>
      <c r="S33" s="307"/>
      <c r="T33" s="307"/>
      <c r="U33" s="307"/>
      <c r="V33" s="307"/>
      <c r="W33" s="307"/>
      <c r="X33" s="308"/>
      <c r="Y33" s="237" t="str">
        <f t="shared" si="1"/>
        <v/>
      </c>
      <c r="Z33" s="302"/>
      <c r="AA33" s="245" t="str">
        <f t="shared" si="2"/>
        <v/>
      </c>
      <c r="AB33" s="245" t="str">
        <f t="shared" si="3"/>
        <v xml:space="preserve"> </v>
      </c>
      <c r="AD33" s="247" t="str">
        <f t="shared" si="4"/>
        <v/>
      </c>
      <c r="AE33" s="248" t="str">
        <f t="shared" si="5"/>
        <v/>
      </c>
      <c r="AF33" s="351" t="str">
        <f t="shared" si="6"/>
        <v/>
      </c>
      <c r="AG33" s="247" t="str">
        <f t="shared" si="7"/>
        <v/>
      </c>
      <c r="AH33" s="248" t="str">
        <f t="shared" si="8"/>
        <v/>
      </c>
      <c r="AI33" s="351" t="str">
        <f t="shared" si="9"/>
        <v/>
      </c>
      <c r="AJ33" s="247" t="str">
        <f t="shared" si="10"/>
        <v/>
      </c>
      <c r="AK33" s="248" t="str">
        <f t="shared" si="11"/>
        <v/>
      </c>
      <c r="AL33" s="351" t="str">
        <f t="shared" si="12"/>
        <v/>
      </c>
      <c r="AM33" s="247" t="str">
        <f t="shared" si="13"/>
        <v/>
      </c>
      <c r="AN33" s="248" t="str">
        <f t="shared" si="14"/>
        <v/>
      </c>
      <c r="AO33" s="351" t="str">
        <f t="shared" si="15"/>
        <v/>
      </c>
      <c r="AP33" s="247" t="str">
        <f t="shared" si="16"/>
        <v/>
      </c>
      <c r="AQ33" s="248" t="str">
        <f t="shared" si="17"/>
        <v/>
      </c>
      <c r="AR33" s="351" t="str">
        <f t="shared" si="18"/>
        <v/>
      </c>
      <c r="AS33" s="247" t="str">
        <f t="shared" si="19"/>
        <v/>
      </c>
      <c r="AT33" s="248" t="str">
        <f t="shared" si="20"/>
        <v/>
      </c>
      <c r="AU33" s="351" t="str">
        <f t="shared" si="21"/>
        <v/>
      </c>
      <c r="AV33" s="247" t="str">
        <f t="shared" si="22"/>
        <v/>
      </c>
      <c r="AW33" s="248" t="str">
        <f t="shared" si="23"/>
        <v/>
      </c>
      <c r="AX33" s="351" t="str">
        <f t="shared" si="24"/>
        <v/>
      </c>
      <c r="AY33" s="247" t="str">
        <f t="shared" si="25"/>
        <v/>
      </c>
      <c r="AZ33" s="248" t="str">
        <f t="shared" si="26"/>
        <v/>
      </c>
      <c r="BA33" s="351" t="str">
        <f t="shared" si="27"/>
        <v/>
      </c>
    </row>
    <row r="34" spans="1:53" ht="14.45" customHeight="1" x14ac:dyDescent="0.4">
      <c r="A34" s="141"/>
      <c r="B34" s="97">
        <v>28</v>
      </c>
      <c r="C34" s="227" t="str">
        <f>IF(เวลาเรียน1!B33="","",เวลาเรียน1!B33)</f>
        <v>16788</v>
      </c>
      <c r="D34" s="228" t="str">
        <f>IF(เวลาเรียน1!C33="","",เวลาเรียน1!C33)</f>
        <v>ปัณณทัศน์</v>
      </c>
      <c r="E34" s="229" t="str">
        <f>IF(เวลาเรียน1!D33="","",เวลาเรียน1!D33)</f>
        <v>อ้อยเฮิง</v>
      </c>
      <c r="F34" s="150"/>
      <c r="G34" s="306"/>
      <c r="H34" s="307"/>
      <c r="I34" s="307"/>
      <c r="J34" s="307"/>
      <c r="K34" s="307"/>
      <c r="L34" s="307"/>
      <c r="M34" s="307"/>
      <c r="N34" s="308"/>
      <c r="O34" s="237" t="str">
        <f t="shared" si="0"/>
        <v/>
      </c>
      <c r="P34" s="302"/>
      <c r="Q34" s="306"/>
      <c r="R34" s="307"/>
      <c r="S34" s="307"/>
      <c r="T34" s="307"/>
      <c r="U34" s="307"/>
      <c r="V34" s="307"/>
      <c r="W34" s="307"/>
      <c r="X34" s="308"/>
      <c r="Y34" s="237" t="str">
        <f t="shared" si="1"/>
        <v/>
      </c>
      <c r="Z34" s="302"/>
      <c r="AA34" s="245" t="str">
        <f t="shared" si="2"/>
        <v/>
      </c>
      <c r="AB34" s="245" t="str">
        <f t="shared" si="3"/>
        <v xml:space="preserve"> </v>
      </c>
      <c r="AD34" s="247" t="str">
        <f t="shared" si="4"/>
        <v/>
      </c>
      <c r="AE34" s="248" t="str">
        <f t="shared" si="5"/>
        <v/>
      </c>
      <c r="AF34" s="351" t="str">
        <f t="shared" si="6"/>
        <v/>
      </c>
      <c r="AG34" s="247" t="str">
        <f t="shared" si="7"/>
        <v/>
      </c>
      <c r="AH34" s="248" t="str">
        <f t="shared" si="8"/>
        <v/>
      </c>
      <c r="AI34" s="351" t="str">
        <f t="shared" si="9"/>
        <v/>
      </c>
      <c r="AJ34" s="247" t="str">
        <f t="shared" si="10"/>
        <v/>
      </c>
      <c r="AK34" s="248" t="str">
        <f t="shared" si="11"/>
        <v/>
      </c>
      <c r="AL34" s="351" t="str">
        <f t="shared" si="12"/>
        <v/>
      </c>
      <c r="AM34" s="247" t="str">
        <f t="shared" si="13"/>
        <v/>
      </c>
      <c r="AN34" s="248" t="str">
        <f t="shared" si="14"/>
        <v/>
      </c>
      <c r="AO34" s="351" t="str">
        <f t="shared" si="15"/>
        <v/>
      </c>
      <c r="AP34" s="247" t="str">
        <f t="shared" si="16"/>
        <v/>
      </c>
      <c r="AQ34" s="248" t="str">
        <f t="shared" si="17"/>
        <v/>
      </c>
      <c r="AR34" s="351" t="str">
        <f t="shared" si="18"/>
        <v/>
      </c>
      <c r="AS34" s="247" t="str">
        <f t="shared" si="19"/>
        <v/>
      </c>
      <c r="AT34" s="248" t="str">
        <f t="shared" si="20"/>
        <v/>
      </c>
      <c r="AU34" s="351" t="str">
        <f t="shared" si="21"/>
        <v/>
      </c>
      <c r="AV34" s="247" t="str">
        <f t="shared" si="22"/>
        <v/>
      </c>
      <c r="AW34" s="248" t="str">
        <f t="shared" si="23"/>
        <v/>
      </c>
      <c r="AX34" s="351" t="str">
        <f t="shared" si="24"/>
        <v/>
      </c>
      <c r="AY34" s="247" t="str">
        <f t="shared" si="25"/>
        <v/>
      </c>
      <c r="AZ34" s="248" t="str">
        <f t="shared" si="26"/>
        <v/>
      </c>
      <c r="BA34" s="351" t="str">
        <f t="shared" si="27"/>
        <v/>
      </c>
    </row>
    <row r="35" spans="1:53" ht="14.45" customHeight="1" x14ac:dyDescent="0.4">
      <c r="A35" s="141"/>
      <c r="B35" s="97">
        <v>29</v>
      </c>
      <c r="C35" s="227" t="str">
        <f>IF(เวลาเรียน1!B34="","",เวลาเรียน1!B34)</f>
        <v>16790</v>
      </c>
      <c r="D35" s="228" t="str">
        <f>IF(เวลาเรียน1!C34="","",เวลาเรียน1!C34)</f>
        <v>ภูเบศ</v>
      </c>
      <c r="E35" s="229" t="str">
        <f>IF(เวลาเรียน1!D34="","",เวลาเรียน1!D34)</f>
        <v>อุดมสุขศรี</v>
      </c>
      <c r="F35" s="150"/>
      <c r="G35" s="306"/>
      <c r="H35" s="307"/>
      <c r="I35" s="307"/>
      <c r="J35" s="307"/>
      <c r="K35" s="307"/>
      <c r="L35" s="307"/>
      <c r="M35" s="307"/>
      <c r="N35" s="308"/>
      <c r="O35" s="237" t="str">
        <f t="shared" si="0"/>
        <v/>
      </c>
      <c r="P35" s="302"/>
      <c r="Q35" s="306"/>
      <c r="R35" s="307"/>
      <c r="S35" s="307"/>
      <c r="T35" s="307"/>
      <c r="U35" s="307"/>
      <c r="V35" s="307"/>
      <c r="W35" s="307"/>
      <c r="X35" s="308"/>
      <c r="Y35" s="237" t="str">
        <f t="shared" si="1"/>
        <v/>
      </c>
      <c r="Z35" s="302"/>
      <c r="AA35" s="245" t="str">
        <f t="shared" si="2"/>
        <v/>
      </c>
      <c r="AB35" s="245" t="str">
        <f t="shared" si="3"/>
        <v xml:space="preserve"> </v>
      </c>
      <c r="AD35" s="247" t="str">
        <f t="shared" si="4"/>
        <v/>
      </c>
      <c r="AE35" s="248" t="str">
        <f t="shared" si="5"/>
        <v/>
      </c>
      <c r="AF35" s="351" t="str">
        <f t="shared" si="6"/>
        <v/>
      </c>
      <c r="AG35" s="247" t="str">
        <f t="shared" si="7"/>
        <v/>
      </c>
      <c r="AH35" s="248" t="str">
        <f t="shared" si="8"/>
        <v/>
      </c>
      <c r="AI35" s="351" t="str">
        <f t="shared" si="9"/>
        <v/>
      </c>
      <c r="AJ35" s="247" t="str">
        <f t="shared" si="10"/>
        <v/>
      </c>
      <c r="AK35" s="248" t="str">
        <f t="shared" si="11"/>
        <v/>
      </c>
      <c r="AL35" s="351" t="str">
        <f t="shared" si="12"/>
        <v/>
      </c>
      <c r="AM35" s="247" t="str">
        <f t="shared" si="13"/>
        <v/>
      </c>
      <c r="AN35" s="248" t="str">
        <f t="shared" si="14"/>
        <v/>
      </c>
      <c r="AO35" s="351" t="str">
        <f t="shared" si="15"/>
        <v/>
      </c>
      <c r="AP35" s="247" t="str">
        <f t="shared" si="16"/>
        <v/>
      </c>
      <c r="AQ35" s="248" t="str">
        <f t="shared" si="17"/>
        <v/>
      </c>
      <c r="AR35" s="351" t="str">
        <f t="shared" si="18"/>
        <v/>
      </c>
      <c r="AS35" s="247" t="str">
        <f t="shared" si="19"/>
        <v/>
      </c>
      <c r="AT35" s="248" t="str">
        <f t="shared" si="20"/>
        <v/>
      </c>
      <c r="AU35" s="351" t="str">
        <f t="shared" si="21"/>
        <v/>
      </c>
      <c r="AV35" s="247" t="str">
        <f t="shared" si="22"/>
        <v/>
      </c>
      <c r="AW35" s="248" t="str">
        <f t="shared" si="23"/>
        <v/>
      </c>
      <c r="AX35" s="351" t="str">
        <f t="shared" si="24"/>
        <v/>
      </c>
      <c r="AY35" s="247" t="str">
        <f t="shared" si="25"/>
        <v/>
      </c>
      <c r="AZ35" s="248" t="str">
        <f t="shared" si="26"/>
        <v/>
      </c>
      <c r="BA35" s="351" t="str">
        <f t="shared" si="27"/>
        <v/>
      </c>
    </row>
    <row r="36" spans="1:53" ht="14.45" customHeight="1" x14ac:dyDescent="0.4">
      <c r="A36" s="141"/>
      <c r="B36" s="98">
        <v>30</v>
      </c>
      <c r="C36" s="227" t="str">
        <f>IF(เวลาเรียน1!B35="","",เวลาเรียน1!B35)</f>
        <v>16791</v>
      </c>
      <c r="D36" s="228" t="str">
        <f>IF(เวลาเรียน1!C35="","",เวลาเรียน1!C35)</f>
        <v>สุรภพ</v>
      </c>
      <c r="E36" s="229" t="str">
        <f>IF(เวลาเรียน1!D35="","",เวลาเรียน1!D35)</f>
        <v>เอี่ยมเงิน</v>
      </c>
      <c r="F36" s="150"/>
      <c r="G36" s="306"/>
      <c r="H36" s="307"/>
      <c r="I36" s="307"/>
      <c r="J36" s="307"/>
      <c r="K36" s="307"/>
      <c r="L36" s="307"/>
      <c r="M36" s="307"/>
      <c r="N36" s="308"/>
      <c r="O36" s="237" t="str">
        <f t="shared" si="0"/>
        <v/>
      </c>
      <c r="P36" s="302"/>
      <c r="Q36" s="306"/>
      <c r="R36" s="307"/>
      <c r="S36" s="307"/>
      <c r="T36" s="307"/>
      <c r="U36" s="307"/>
      <c r="V36" s="307"/>
      <c r="W36" s="307"/>
      <c r="X36" s="308"/>
      <c r="Y36" s="237" t="str">
        <f t="shared" si="1"/>
        <v/>
      </c>
      <c r="Z36" s="302"/>
      <c r="AA36" s="245" t="str">
        <f t="shared" si="2"/>
        <v/>
      </c>
      <c r="AB36" s="245" t="str">
        <f t="shared" si="3"/>
        <v xml:space="preserve"> </v>
      </c>
      <c r="AD36" s="247" t="str">
        <f t="shared" si="4"/>
        <v/>
      </c>
      <c r="AE36" s="248" t="str">
        <f t="shared" si="5"/>
        <v/>
      </c>
      <c r="AF36" s="351" t="str">
        <f t="shared" si="6"/>
        <v/>
      </c>
      <c r="AG36" s="247" t="str">
        <f t="shared" si="7"/>
        <v/>
      </c>
      <c r="AH36" s="248" t="str">
        <f t="shared" si="8"/>
        <v/>
      </c>
      <c r="AI36" s="351" t="str">
        <f t="shared" si="9"/>
        <v/>
      </c>
      <c r="AJ36" s="247" t="str">
        <f t="shared" si="10"/>
        <v/>
      </c>
      <c r="AK36" s="248" t="str">
        <f t="shared" si="11"/>
        <v/>
      </c>
      <c r="AL36" s="351" t="str">
        <f t="shared" si="12"/>
        <v/>
      </c>
      <c r="AM36" s="247" t="str">
        <f t="shared" si="13"/>
        <v/>
      </c>
      <c r="AN36" s="248" t="str">
        <f t="shared" si="14"/>
        <v/>
      </c>
      <c r="AO36" s="351" t="str">
        <f t="shared" si="15"/>
        <v/>
      </c>
      <c r="AP36" s="247" t="str">
        <f t="shared" si="16"/>
        <v/>
      </c>
      <c r="AQ36" s="248" t="str">
        <f t="shared" si="17"/>
        <v/>
      </c>
      <c r="AR36" s="351" t="str">
        <f t="shared" si="18"/>
        <v/>
      </c>
      <c r="AS36" s="247" t="str">
        <f t="shared" si="19"/>
        <v/>
      </c>
      <c r="AT36" s="248" t="str">
        <f t="shared" si="20"/>
        <v/>
      </c>
      <c r="AU36" s="351" t="str">
        <f t="shared" si="21"/>
        <v/>
      </c>
      <c r="AV36" s="247" t="str">
        <f t="shared" si="22"/>
        <v/>
      </c>
      <c r="AW36" s="248" t="str">
        <f t="shared" si="23"/>
        <v/>
      </c>
      <c r="AX36" s="351" t="str">
        <f t="shared" si="24"/>
        <v/>
      </c>
      <c r="AY36" s="247" t="str">
        <f t="shared" si="25"/>
        <v/>
      </c>
      <c r="AZ36" s="248" t="str">
        <f t="shared" si="26"/>
        <v/>
      </c>
      <c r="BA36" s="351" t="str">
        <f t="shared" si="27"/>
        <v/>
      </c>
    </row>
    <row r="37" spans="1:53" ht="14.45" customHeight="1" x14ac:dyDescent="0.4">
      <c r="A37" s="141"/>
      <c r="B37" s="97">
        <v>31</v>
      </c>
      <c r="C37" s="227" t="str">
        <f>IF(เวลาเรียน1!B36="","",เวลาเรียน1!B36)</f>
        <v>16794</v>
      </c>
      <c r="D37" s="228" t="str">
        <f>IF(เวลาเรียน1!C36="","",เวลาเรียน1!C36)</f>
        <v>ยศวัต</v>
      </c>
      <c r="E37" s="229" t="str">
        <f>IF(เวลาเรียน1!D36="","",เวลาเรียน1!D36)</f>
        <v>อริยกุลไชยศิลป์</v>
      </c>
      <c r="F37" s="150"/>
      <c r="G37" s="306"/>
      <c r="H37" s="307"/>
      <c r="I37" s="307"/>
      <c r="J37" s="307"/>
      <c r="K37" s="307"/>
      <c r="L37" s="307"/>
      <c r="M37" s="307"/>
      <c r="N37" s="308"/>
      <c r="O37" s="237" t="str">
        <f t="shared" si="0"/>
        <v/>
      </c>
      <c r="P37" s="302"/>
      <c r="Q37" s="306"/>
      <c r="R37" s="307"/>
      <c r="S37" s="307"/>
      <c r="T37" s="307"/>
      <c r="U37" s="307"/>
      <c r="V37" s="307"/>
      <c r="W37" s="307"/>
      <c r="X37" s="308"/>
      <c r="Y37" s="237" t="str">
        <f t="shared" si="1"/>
        <v/>
      </c>
      <c r="Z37" s="302"/>
      <c r="AA37" s="245" t="str">
        <f t="shared" si="2"/>
        <v/>
      </c>
      <c r="AB37" s="245" t="str">
        <f t="shared" si="3"/>
        <v xml:space="preserve"> </v>
      </c>
      <c r="AD37" s="247" t="str">
        <f t="shared" si="4"/>
        <v/>
      </c>
      <c r="AE37" s="248" t="str">
        <f t="shared" si="5"/>
        <v/>
      </c>
      <c r="AF37" s="351" t="str">
        <f t="shared" si="6"/>
        <v/>
      </c>
      <c r="AG37" s="247" t="str">
        <f t="shared" si="7"/>
        <v/>
      </c>
      <c r="AH37" s="248" t="str">
        <f t="shared" si="8"/>
        <v/>
      </c>
      <c r="AI37" s="351" t="str">
        <f t="shared" si="9"/>
        <v/>
      </c>
      <c r="AJ37" s="247" t="str">
        <f t="shared" si="10"/>
        <v/>
      </c>
      <c r="AK37" s="248" t="str">
        <f t="shared" si="11"/>
        <v/>
      </c>
      <c r="AL37" s="351" t="str">
        <f t="shared" si="12"/>
        <v/>
      </c>
      <c r="AM37" s="247" t="str">
        <f t="shared" si="13"/>
        <v/>
      </c>
      <c r="AN37" s="248" t="str">
        <f t="shared" si="14"/>
        <v/>
      </c>
      <c r="AO37" s="351" t="str">
        <f t="shared" si="15"/>
        <v/>
      </c>
      <c r="AP37" s="247" t="str">
        <f t="shared" si="16"/>
        <v/>
      </c>
      <c r="AQ37" s="248" t="str">
        <f t="shared" si="17"/>
        <v/>
      </c>
      <c r="AR37" s="351" t="str">
        <f t="shared" si="18"/>
        <v/>
      </c>
      <c r="AS37" s="247" t="str">
        <f t="shared" si="19"/>
        <v/>
      </c>
      <c r="AT37" s="248" t="str">
        <f t="shared" si="20"/>
        <v/>
      </c>
      <c r="AU37" s="351" t="str">
        <f t="shared" si="21"/>
        <v/>
      </c>
      <c r="AV37" s="247" t="str">
        <f t="shared" si="22"/>
        <v/>
      </c>
      <c r="AW37" s="248" t="str">
        <f t="shared" si="23"/>
        <v/>
      </c>
      <c r="AX37" s="351" t="str">
        <f t="shared" si="24"/>
        <v/>
      </c>
      <c r="AY37" s="247" t="str">
        <f t="shared" si="25"/>
        <v/>
      </c>
      <c r="AZ37" s="248" t="str">
        <f t="shared" si="26"/>
        <v/>
      </c>
      <c r="BA37" s="351" t="str">
        <f t="shared" si="27"/>
        <v/>
      </c>
    </row>
    <row r="38" spans="1:53" ht="14.45" customHeight="1" x14ac:dyDescent="0.4">
      <c r="A38" s="141"/>
      <c r="B38" s="97">
        <v>32</v>
      </c>
      <c r="C38" s="227" t="str">
        <f>IF(เวลาเรียน1!B37="","",เวลาเรียน1!B37)</f>
        <v>16795</v>
      </c>
      <c r="D38" s="228" t="str">
        <f>IF(เวลาเรียน1!C37="","",เวลาเรียน1!C37)</f>
        <v>วัชรพันธ์</v>
      </c>
      <c r="E38" s="229" t="str">
        <f>IF(เวลาเรียน1!D37="","",เวลาเรียน1!D37)</f>
        <v>ชาครัตพงศ์</v>
      </c>
      <c r="F38" s="150"/>
      <c r="G38" s="306"/>
      <c r="H38" s="307"/>
      <c r="I38" s="307"/>
      <c r="J38" s="307"/>
      <c r="K38" s="307"/>
      <c r="L38" s="307"/>
      <c r="M38" s="307"/>
      <c r="N38" s="308"/>
      <c r="O38" s="237" t="str">
        <f t="shared" si="0"/>
        <v/>
      </c>
      <c r="P38" s="302"/>
      <c r="Q38" s="306"/>
      <c r="R38" s="307"/>
      <c r="S38" s="307"/>
      <c r="T38" s="307"/>
      <c r="U38" s="307"/>
      <c r="V38" s="307"/>
      <c r="W38" s="307"/>
      <c r="X38" s="308"/>
      <c r="Y38" s="237" t="str">
        <f t="shared" si="1"/>
        <v/>
      </c>
      <c r="Z38" s="302"/>
      <c r="AA38" s="245" t="str">
        <f t="shared" si="2"/>
        <v/>
      </c>
      <c r="AB38" s="245" t="str">
        <f t="shared" si="3"/>
        <v xml:space="preserve"> </v>
      </c>
      <c r="AD38" s="247" t="str">
        <f t="shared" si="4"/>
        <v/>
      </c>
      <c r="AE38" s="248" t="str">
        <f t="shared" si="5"/>
        <v/>
      </c>
      <c r="AF38" s="351" t="str">
        <f t="shared" si="6"/>
        <v/>
      </c>
      <c r="AG38" s="247" t="str">
        <f t="shared" si="7"/>
        <v/>
      </c>
      <c r="AH38" s="248" t="str">
        <f t="shared" si="8"/>
        <v/>
      </c>
      <c r="AI38" s="351" t="str">
        <f t="shared" si="9"/>
        <v/>
      </c>
      <c r="AJ38" s="247" t="str">
        <f t="shared" si="10"/>
        <v/>
      </c>
      <c r="AK38" s="248" t="str">
        <f t="shared" si="11"/>
        <v/>
      </c>
      <c r="AL38" s="351" t="str">
        <f t="shared" si="12"/>
        <v/>
      </c>
      <c r="AM38" s="247" t="str">
        <f t="shared" si="13"/>
        <v/>
      </c>
      <c r="AN38" s="248" t="str">
        <f t="shared" si="14"/>
        <v/>
      </c>
      <c r="AO38" s="351" t="str">
        <f t="shared" si="15"/>
        <v/>
      </c>
      <c r="AP38" s="247" t="str">
        <f t="shared" si="16"/>
        <v/>
      </c>
      <c r="AQ38" s="248" t="str">
        <f t="shared" si="17"/>
        <v/>
      </c>
      <c r="AR38" s="351" t="str">
        <f t="shared" si="18"/>
        <v/>
      </c>
      <c r="AS38" s="247" t="str">
        <f t="shared" si="19"/>
        <v/>
      </c>
      <c r="AT38" s="248" t="str">
        <f t="shared" si="20"/>
        <v/>
      </c>
      <c r="AU38" s="351" t="str">
        <f t="shared" si="21"/>
        <v/>
      </c>
      <c r="AV38" s="247" t="str">
        <f t="shared" si="22"/>
        <v/>
      </c>
      <c r="AW38" s="248" t="str">
        <f t="shared" si="23"/>
        <v/>
      </c>
      <c r="AX38" s="351" t="str">
        <f t="shared" si="24"/>
        <v/>
      </c>
      <c r="AY38" s="247" t="str">
        <f t="shared" si="25"/>
        <v/>
      </c>
      <c r="AZ38" s="248" t="str">
        <f t="shared" si="26"/>
        <v/>
      </c>
      <c r="BA38" s="351" t="str">
        <f t="shared" si="27"/>
        <v/>
      </c>
    </row>
    <row r="39" spans="1:53" ht="14.45" customHeight="1" x14ac:dyDescent="0.4">
      <c r="A39" s="141"/>
      <c r="B39" s="97">
        <v>33</v>
      </c>
      <c r="C39" s="227" t="str">
        <f>IF(เวลาเรียน1!B38="","",เวลาเรียน1!B38)</f>
        <v>16804</v>
      </c>
      <c r="D39" s="228" t="str">
        <f>IF(เวลาเรียน1!C38="","",เวลาเรียน1!C38)</f>
        <v>ธีรบูลย์</v>
      </c>
      <c r="E39" s="229" t="str">
        <f>IF(เวลาเรียน1!D38="","",เวลาเรียน1!D38)</f>
        <v>จิระไตรลักษณ์</v>
      </c>
      <c r="F39" s="150"/>
      <c r="G39" s="306"/>
      <c r="H39" s="307"/>
      <c r="I39" s="307"/>
      <c r="J39" s="307"/>
      <c r="K39" s="307"/>
      <c r="L39" s="307"/>
      <c r="M39" s="307"/>
      <c r="N39" s="308"/>
      <c r="O39" s="237" t="str">
        <f t="shared" si="0"/>
        <v/>
      </c>
      <c r="P39" s="302"/>
      <c r="Q39" s="306"/>
      <c r="R39" s="307"/>
      <c r="S39" s="307"/>
      <c r="T39" s="307"/>
      <c r="U39" s="307"/>
      <c r="V39" s="307"/>
      <c r="W39" s="307"/>
      <c r="X39" s="308"/>
      <c r="Y39" s="237" t="str">
        <f t="shared" si="1"/>
        <v/>
      </c>
      <c r="Z39" s="302"/>
      <c r="AA39" s="245" t="str">
        <f t="shared" si="2"/>
        <v/>
      </c>
      <c r="AB39" s="245" t="str">
        <f t="shared" si="3"/>
        <v xml:space="preserve"> </v>
      </c>
      <c r="AD39" s="247" t="str">
        <f t="shared" si="4"/>
        <v/>
      </c>
      <c r="AE39" s="248" t="str">
        <f t="shared" si="5"/>
        <v/>
      </c>
      <c r="AF39" s="351" t="str">
        <f t="shared" si="6"/>
        <v/>
      </c>
      <c r="AG39" s="247" t="str">
        <f t="shared" si="7"/>
        <v/>
      </c>
      <c r="AH39" s="248" t="str">
        <f t="shared" si="8"/>
        <v/>
      </c>
      <c r="AI39" s="351" t="str">
        <f t="shared" si="9"/>
        <v/>
      </c>
      <c r="AJ39" s="247" t="str">
        <f t="shared" si="10"/>
        <v/>
      </c>
      <c r="AK39" s="248" t="str">
        <f t="shared" si="11"/>
        <v/>
      </c>
      <c r="AL39" s="351" t="str">
        <f t="shared" si="12"/>
        <v/>
      </c>
      <c r="AM39" s="247" t="str">
        <f t="shared" si="13"/>
        <v/>
      </c>
      <c r="AN39" s="248" t="str">
        <f t="shared" si="14"/>
        <v/>
      </c>
      <c r="AO39" s="351" t="str">
        <f t="shared" si="15"/>
        <v/>
      </c>
      <c r="AP39" s="247" t="str">
        <f t="shared" si="16"/>
        <v/>
      </c>
      <c r="AQ39" s="248" t="str">
        <f t="shared" si="17"/>
        <v/>
      </c>
      <c r="AR39" s="351" t="str">
        <f t="shared" si="18"/>
        <v/>
      </c>
      <c r="AS39" s="247" t="str">
        <f t="shared" si="19"/>
        <v/>
      </c>
      <c r="AT39" s="248" t="str">
        <f t="shared" si="20"/>
        <v/>
      </c>
      <c r="AU39" s="351" t="str">
        <f t="shared" si="21"/>
        <v/>
      </c>
      <c r="AV39" s="247" t="str">
        <f t="shared" si="22"/>
        <v/>
      </c>
      <c r="AW39" s="248" t="str">
        <f t="shared" si="23"/>
        <v/>
      </c>
      <c r="AX39" s="351" t="str">
        <f t="shared" si="24"/>
        <v/>
      </c>
      <c r="AY39" s="247" t="str">
        <f t="shared" si="25"/>
        <v/>
      </c>
      <c r="AZ39" s="248" t="str">
        <f t="shared" si="26"/>
        <v/>
      </c>
      <c r="BA39" s="351" t="str">
        <f t="shared" si="27"/>
        <v/>
      </c>
    </row>
    <row r="40" spans="1:53" ht="14.45" customHeight="1" x14ac:dyDescent="0.4">
      <c r="A40" s="141"/>
      <c r="B40" s="97">
        <v>34</v>
      </c>
      <c r="C40" s="227" t="str">
        <f>IF(เวลาเรียน1!B39="","",เวลาเรียน1!B39)</f>
        <v>16811</v>
      </c>
      <c r="D40" s="228" t="str">
        <f>IF(เวลาเรียน1!C39="","",เวลาเรียน1!C39)</f>
        <v>ติณณภพ</v>
      </c>
      <c r="E40" s="229" t="str">
        <f>IF(เวลาเรียน1!D39="","",เวลาเรียน1!D39)</f>
        <v>สุวรรณคำ</v>
      </c>
      <c r="F40" s="150"/>
      <c r="G40" s="306"/>
      <c r="H40" s="307"/>
      <c r="I40" s="307"/>
      <c r="J40" s="307"/>
      <c r="K40" s="307"/>
      <c r="L40" s="307"/>
      <c r="M40" s="307"/>
      <c r="N40" s="308"/>
      <c r="O40" s="237" t="str">
        <f t="shared" si="0"/>
        <v/>
      </c>
      <c r="P40" s="302"/>
      <c r="Q40" s="306"/>
      <c r="R40" s="307"/>
      <c r="S40" s="307"/>
      <c r="T40" s="307"/>
      <c r="U40" s="307"/>
      <c r="V40" s="307"/>
      <c r="W40" s="307"/>
      <c r="X40" s="308"/>
      <c r="Y40" s="237" t="str">
        <f t="shared" si="1"/>
        <v/>
      </c>
      <c r="Z40" s="302"/>
      <c r="AA40" s="245" t="str">
        <f t="shared" si="2"/>
        <v/>
      </c>
      <c r="AB40" s="245" t="str">
        <f t="shared" si="3"/>
        <v xml:space="preserve"> </v>
      </c>
      <c r="AD40" s="247" t="str">
        <f t="shared" si="4"/>
        <v/>
      </c>
      <c r="AE40" s="248" t="str">
        <f t="shared" si="5"/>
        <v/>
      </c>
      <c r="AF40" s="351" t="str">
        <f t="shared" si="6"/>
        <v/>
      </c>
      <c r="AG40" s="247" t="str">
        <f t="shared" si="7"/>
        <v/>
      </c>
      <c r="AH40" s="248" t="str">
        <f t="shared" si="8"/>
        <v/>
      </c>
      <c r="AI40" s="351" t="str">
        <f t="shared" si="9"/>
        <v/>
      </c>
      <c r="AJ40" s="247" t="str">
        <f t="shared" si="10"/>
        <v/>
      </c>
      <c r="AK40" s="248" t="str">
        <f t="shared" si="11"/>
        <v/>
      </c>
      <c r="AL40" s="351" t="str">
        <f t="shared" si="12"/>
        <v/>
      </c>
      <c r="AM40" s="247" t="str">
        <f t="shared" si="13"/>
        <v/>
      </c>
      <c r="AN40" s="248" t="str">
        <f t="shared" si="14"/>
        <v/>
      </c>
      <c r="AO40" s="351" t="str">
        <f t="shared" si="15"/>
        <v/>
      </c>
      <c r="AP40" s="247" t="str">
        <f t="shared" si="16"/>
        <v/>
      </c>
      <c r="AQ40" s="248" t="str">
        <f t="shared" si="17"/>
        <v/>
      </c>
      <c r="AR40" s="351" t="str">
        <f t="shared" si="18"/>
        <v/>
      </c>
      <c r="AS40" s="247" t="str">
        <f t="shared" si="19"/>
        <v/>
      </c>
      <c r="AT40" s="248" t="str">
        <f t="shared" si="20"/>
        <v/>
      </c>
      <c r="AU40" s="351" t="str">
        <f t="shared" si="21"/>
        <v/>
      </c>
      <c r="AV40" s="247" t="str">
        <f t="shared" si="22"/>
        <v/>
      </c>
      <c r="AW40" s="248" t="str">
        <f t="shared" si="23"/>
        <v/>
      </c>
      <c r="AX40" s="351" t="str">
        <f t="shared" si="24"/>
        <v/>
      </c>
      <c r="AY40" s="247" t="str">
        <f t="shared" si="25"/>
        <v/>
      </c>
      <c r="AZ40" s="248" t="str">
        <f t="shared" si="26"/>
        <v/>
      </c>
      <c r="BA40" s="351" t="str">
        <f t="shared" si="27"/>
        <v/>
      </c>
    </row>
    <row r="41" spans="1:53" ht="14.45" customHeight="1" x14ac:dyDescent="0.4">
      <c r="A41" s="141"/>
      <c r="B41" s="97">
        <v>35</v>
      </c>
      <c r="C41" s="227" t="str">
        <f>IF(เวลาเรียน1!B40="","",เวลาเรียน1!B40)</f>
        <v>16816</v>
      </c>
      <c r="D41" s="228" t="str">
        <f>IF(เวลาเรียน1!C40="","",เวลาเรียน1!C40)</f>
        <v>ศุภากร</v>
      </c>
      <c r="E41" s="229" t="str">
        <f>IF(เวลาเรียน1!D40="","",เวลาเรียน1!D40)</f>
        <v>เงินถาวรวัฒนา</v>
      </c>
      <c r="F41" s="150"/>
      <c r="G41" s="306"/>
      <c r="H41" s="307"/>
      <c r="I41" s="307"/>
      <c r="J41" s="307"/>
      <c r="K41" s="307"/>
      <c r="L41" s="307"/>
      <c r="M41" s="307"/>
      <c r="N41" s="308"/>
      <c r="O41" s="237" t="str">
        <f t="shared" si="0"/>
        <v/>
      </c>
      <c r="P41" s="302"/>
      <c r="Q41" s="306"/>
      <c r="R41" s="307"/>
      <c r="S41" s="307"/>
      <c r="T41" s="307"/>
      <c r="U41" s="307"/>
      <c r="V41" s="307"/>
      <c r="W41" s="307"/>
      <c r="X41" s="308"/>
      <c r="Y41" s="237" t="str">
        <f t="shared" si="1"/>
        <v/>
      </c>
      <c r="Z41" s="302"/>
      <c r="AA41" s="245" t="str">
        <f t="shared" si="2"/>
        <v/>
      </c>
      <c r="AB41" s="245" t="str">
        <f t="shared" si="3"/>
        <v xml:space="preserve"> </v>
      </c>
      <c r="AD41" s="247" t="str">
        <f t="shared" si="4"/>
        <v/>
      </c>
      <c r="AE41" s="248" t="str">
        <f t="shared" si="5"/>
        <v/>
      </c>
      <c r="AF41" s="351" t="str">
        <f t="shared" si="6"/>
        <v/>
      </c>
      <c r="AG41" s="247" t="str">
        <f t="shared" si="7"/>
        <v/>
      </c>
      <c r="AH41" s="248" t="str">
        <f t="shared" si="8"/>
        <v/>
      </c>
      <c r="AI41" s="351" t="str">
        <f t="shared" si="9"/>
        <v/>
      </c>
      <c r="AJ41" s="247" t="str">
        <f t="shared" si="10"/>
        <v/>
      </c>
      <c r="AK41" s="248" t="str">
        <f t="shared" si="11"/>
        <v/>
      </c>
      <c r="AL41" s="351" t="str">
        <f t="shared" si="12"/>
        <v/>
      </c>
      <c r="AM41" s="247" t="str">
        <f t="shared" si="13"/>
        <v/>
      </c>
      <c r="AN41" s="248" t="str">
        <f t="shared" si="14"/>
        <v/>
      </c>
      <c r="AO41" s="351" t="str">
        <f t="shared" si="15"/>
        <v/>
      </c>
      <c r="AP41" s="247" t="str">
        <f t="shared" si="16"/>
        <v/>
      </c>
      <c r="AQ41" s="248" t="str">
        <f t="shared" si="17"/>
        <v/>
      </c>
      <c r="AR41" s="351" t="str">
        <f t="shared" si="18"/>
        <v/>
      </c>
      <c r="AS41" s="247" t="str">
        <f t="shared" si="19"/>
        <v/>
      </c>
      <c r="AT41" s="248" t="str">
        <f t="shared" si="20"/>
        <v/>
      </c>
      <c r="AU41" s="351" t="str">
        <f t="shared" si="21"/>
        <v/>
      </c>
      <c r="AV41" s="247" t="str">
        <f t="shared" si="22"/>
        <v/>
      </c>
      <c r="AW41" s="248" t="str">
        <f t="shared" si="23"/>
        <v/>
      </c>
      <c r="AX41" s="351" t="str">
        <f t="shared" si="24"/>
        <v/>
      </c>
      <c r="AY41" s="247" t="str">
        <f t="shared" si="25"/>
        <v/>
      </c>
      <c r="AZ41" s="248" t="str">
        <f t="shared" si="26"/>
        <v/>
      </c>
      <c r="BA41" s="351" t="str">
        <f t="shared" si="27"/>
        <v/>
      </c>
    </row>
    <row r="42" spans="1:53" ht="14.45" customHeight="1" x14ac:dyDescent="0.4">
      <c r="A42" s="141"/>
      <c r="B42" s="97">
        <v>36</v>
      </c>
      <c r="C42" s="227" t="str">
        <f>IF(เวลาเรียน1!B41="","",เวลาเรียน1!B41)</f>
        <v>16817</v>
      </c>
      <c r="D42" s="228" t="str">
        <f>IF(เวลาเรียน1!C41="","",เวลาเรียน1!C41)</f>
        <v>ณฐกร</v>
      </c>
      <c r="E42" s="229" t="str">
        <f>IF(เวลาเรียน1!D41="","",เวลาเรียน1!D41)</f>
        <v>บุญประคอง</v>
      </c>
      <c r="F42" s="150"/>
      <c r="G42" s="306"/>
      <c r="H42" s="307"/>
      <c r="I42" s="307"/>
      <c r="J42" s="307"/>
      <c r="K42" s="307"/>
      <c r="L42" s="307"/>
      <c r="M42" s="307"/>
      <c r="N42" s="308"/>
      <c r="O42" s="237" t="str">
        <f t="shared" si="0"/>
        <v/>
      </c>
      <c r="P42" s="302"/>
      <c r="Q42" s="306"/>
      <c r="R42" s="307"/>
      <c r="S42" s="307"/>
      <c r="T42" s="307"/>
      <c r="U42" s="307"/>
      <c r="V42" s="307"/>
      <c r="W42" s="307"/>
      <c r="X42" s="308"/>
      <c r="Y42" s="237" t="str">
        <f t="shared" si="1"/>
        <v/>
      </c>
      <c r="Z42" s="302"/>
      <c r="AA42" s="245" t="str">
        <f t="shared" si="2"/>
        <v/>
      </c>
      <c r="AB42" s="245" t="str">
        <f t="shared" si="3"/>
        <v xml:space="preserve"> </v>
      </c>
      <c r="AD42" s="247" t="str">
        <f t="shared" si="4"/>
        <v/>
      </c>
      <c r="AE42" s="248" t="str">
        <f t="shared" si="5"/>
        <v/>
      </c>
      <c r="AF42" s="351" t="str">
        <f t="shared" si="6"/>
        <v/>
      </c>
      <c r="AG42" s="247" t="str">
        <f t="shared" si="7"/>
        <v/>
      </c>
      <c r="AH42" s="248" t="str">
        <f t="shared" si="8"/>
        <v/>
      </c>
      <c r="AI42" s="351" t="str">
        <f t="shared" si="9"/>
        <v/>
      </c>
      <c r="AJ42" s="247" t="str">
        <f t="shared" si="10"/>
        <v/>
      </c>
      <c r="AK42" s="248" t="str">
        <f t="shared" si="11"/>
        <v/>
      </c>
      <c r="AL42" s="351" t="str">
        <f t="shared" si="12"/>
        <v/>
      </c>
      <c r="AM42" s="247" t="str">
        <f t="shared" si="13"/>
        <v/>
      </c>
      <c r="AN42" s="248" t="str">
        <f t="shared" si="14"/>
        <v/>
      </c>
      <c r="AO42" s="351" t="str">
        <f t="shared" si="15"/>
        <v/>
      </c>
      <c r="AP42" s="247" t="str">
        <f t="shared" si="16"/>
        <v/>
      </c>
      <c r="AQ42" s="248" t="str">
        <f t="shared" si="17"/>
        <v/>
      </c>
      <c r="AR42" s="351" t="str">
        <f t="shared" si="18"/>
        <v/>
      </c>
      <c r="AS42" s="247" t="str">
        <f t="shared" si="19"/>
        <v/>
      </c>
      <c r="AT42" s="248" t="str">
        <f t="shared" si="20"/>
        <v/>
      </c>
      <c r="AU42" s="351" t="str">
        <f t="shared" si="21"/>
        <v/>
      </c>
      <c r="AV42" s="247" t="str">
        <f t="shared" si="22"/>
        <v/>
      </c>
      <c r="AW42" s="248" t="str">
        <f t="shared" si="23"/>
        <v/>
      </c>
      <c r="AX42" s="351" t="str">
        <f t="shared" si="24"/>
        <v/>
      </c>
      <c r="AY42" s="247" t="str">
        <f t="shared" si="25"/>
        <v/>
      </c>
      <c r="AZ42" s="248" t="str">
        <f t="shared" si="26"/>
        <v/>
      </c>
      <c r="BA42" s="351" t="str">
        <f t="shared" si="27"/>
        <v/>
      </c>
    </row>
    <row r="43" spans="1:53" ht="14.45" customHeight="1" x14ac:dyDescent="0.4">
      <c r="A43" s="141"/>
      <c r="B43" s="97">
        <v>37</v>
      </c>
      <c r="C43" s="227" t="str">
        <f>IF(เวลาเรียน1!B42="","",เวลาเรียน1!B42)</f>
        <v>16826</v>
      </c>
      <c r="D43" s="228" t="str">
        <f>IF(เวลาเรียน1!C42="","",เวลาเรียน1!C42)</f>
        <v>พีระพงษ์</v>
      </c>
      <c r="E43" s="229" t="str">
        <f>IF(เวลาเรียน1!D42="","",เวลาเรียน1!D42)</f>
        <v>ศรีสูงเนิน</v>
      </c>
      <c r="F43" s="150"/>
      <c r="G43" s="306"/>
      <c r="H43" s="307"/>
      <c r="I43" s="307"/>
      <c r="J43" s="307"/>
      <c r="K43" s="307"/>
      <c r="L43" s="307"/>
      <c r="M43" s="307"/>
      <c r="N43" s="308"/>
      <c r="O43" s="237" t="str">
        <f t="shared" si="0"/>
        <v/>
      </c>
      <c r="P43" s="302"/>
      <c r="Q43" s="306"/>
      <c r="R43" s="307"/>
      <c r="S43" s="307"/>
      <c r="T43" s="307"/>
      <c r="U43" s="307"/>
      <c r="V43" s="307"/>
      <c r="W43" s="307"/>
      <c r="X43" s="308"/>
      <c r="Y43" s="237" t="str">
        <f t="shared" si="1"/>
        <v/>
      </c>
      <c r="Z43" s="302"/>
      <c r="AA43" s="245" t="str">
        <f t="shared" si="2"/>
        <v/>
      </c>
      <c r="AB43" s="245" t="str">
        <f t="shared" si="3"/>
        <v xml:space="preserve"> </v>
      </c>
      <c r="AD43" s="247" t="str">
        <f t="shared" si="4"/>
        <v/>
      </c>
      <c r="AE43" s="248" t="str">
        <f t="shared" si="5"/>
        <v/>
      </c>
      <c r="AF43" s="351" t="str">
        <f t="shared" si="6"/>
        <v/>
      </c>
      <c r="AG43" s="247" t="str">
        <f t="shared" si="7"/>
        <v/>
      </c>
      <c r="AH43" s="248" t="str">
        <f t="shared" si="8"/>
        <v/>
      </c>
      <c r="AI43" s="351" t="str">
        <f t="shared" si="9"/>
        <v/>
      </c>
      <c r="AJ43" s="247" t="str">
        <f t="shared" si="10"/>
        <v/>
      </c>
      <c r="AK43" s="248" t="str">
        <f t="shared" si="11"/>
        <v/>
      </c>
      <c r="AL43" s="351" t="str">
        <f t="shared" si="12"/>
        <v/>
      </c>
      <c r="AM43" s="247" t="str">
        <f t="shared" si="13"/>
        <v/>
      </c>
      <c r="AN43" s="248" t="str">
        <f t="shared" si="14"/>
        <v/>
      </c>
      <c r="AO43" s="351" t="str">
        <f t="shared" si="15"/>
        <v/>
      </c>
      <c r="AP43" s="247" t="str">
        <f t="shared" si="16"/>
        <v/>
      </c>
      <c r="AQ43" s="248" t="str">
        <f t="shared" si="17"/>
        <v/>
      </c>
      <c r="AR43" s="351" t="str">
        <f t="shared" si="18"/>
        <v/>
      </c>
      <c r="AS43" s="247" t="str">
        <f t="shared" si="19"/>
        <v/>
      </c>
      <c r="AT43" s="248" t="str">
        <f t="shared" si="20"/>
        <v/>
      </c>
      <c r="AU43" s="351" t="str">
        <f t="shared" si="21"/>
        <v/>
      </c>
      <c r="AV43" s="247" t="str">
        <f t="shared" si="22"/>
        <v/>
      </c>
      <c r="AW43" s="248" t="str">
        <f t="shared" si="23"/>
        <v/>
      </c>
      <c r="AX43" s="351" t="str">
        <f t="shared" si="24"/>
        <v/>
      </c>
      <c r="AY43" s="247" t="str">
        <f t="shared" si="25"/>
        <v/>
      </c>
      <c r="AZ43" s="248" t="str">
        <f t="shared" si="26"/>
        <v/>
      </c>
      <c r="BA43" s="351" t="str">
        <f t="shared" si="27"/>
        <v/>
      </c>
    </row>
    <row r="44" spans="1:53" ht="14.45" customHeight="1" x14ac:dyDescent="0.4">
      <c r="A44" s="141"/>
      <c r="B44" s="97">
        <v>38</v>
      </c>
      <c r="C44" s="227" t="str">
        <f>IF(เวลาเรียน1!B43="","",เวลาเรียน1!B43)</f>
        <v>16830</v>
      </c>
      <c r="D44" s="228" t="str">
        <f>IF(เวลาเรียน1!C43="","",เวลาเรียน1!C43)</f>
        <v>ยุทธโยธิน</v>
      </c>
      <c r="E44" s="229" t="str">
        <f>IF(เวลาเรียน1!D43="","",เวลาเรียน1!D43)</f>
        <v>หิรัญวัฒนสุข</v>
      </c>
      <c r="F44" s="150"/>
      <c r="G44" s="306"/>
      <c r="H44" s="307"/>
      <c r="I44" s="307"/>
      <c r="J44" s="307"/>
      <c r="K44" s="307"/>
      <c r="L44" s="307"/>
      <c r="M44" s="307"/>
      <c r="N44" s="308"/>
      <c r="O44" s="237" t="str">
        <f t="shared" si="0"/>
        <v/>
      </c>
      <c r="P44" s="302"/>
      <c r="Q44" s="306"/>
      <c r="R44" s="307"/>
      <c r="S44" s="307"/>
      <c r="T44" s="307"/>
      <c r="U44" s="307"/>
      <c r="V44" s="307"/>
      <c r="W44" s="307"/>
      <c r="X44" s="308"/>
      <c r="Y44" s="237" t="str">
        <f t="shared" si="1"/>
        <v/>
      </c>
      <c r="Z44" s="302"/>
      <c r="AA44" s="245" t="str">
        <f t="shared" si="2"/>
        <v/>
      </c>
      <c r="AB44" s="245" t="str">
        <f t="shared" si="3"/>
        <v xml:space="preserve"> </v>
      </c>
      <c r="AD44" s="247" t="str">
        <f t="shared" si="4"/>
        <v/>
      </c>
      <c r="AE44" s="248" t="str">
        <f t="shared" si="5"/>
        <v/>
      </c>
      <c r="AF44" s="351" t="str">
        <f t="shared" si="6"/>
        <v/>
      </c>
      <c r="AG44" s="247" t="str">
        <f t="shared" si="7"/>
        <v/>
      </c>
      <c r="AH44" s="248" t="str">
        <f t="shared" si="8"/>
        <v/>
      </c>
      <c r="AI44" s="351" t="str">
        <f t="shared" si="9"/>
        <v/>
      </c>
      <c r="AJ44" s="247" t="str">
        <f t="shared" si="10"/>
        <v/>
      </c>
      <c r="AK44" s="248" t="str">
        <f t="shared" si="11"/>
        <v/>
      </c>
      <c r="AL44" s="351" t="str">
        <f t="shared" si="12"/>
        <v/>
      </c>
      <c r="AM44" s="247" t="str">
        <f t="shared" si="13"/>
        <v/>
      </c>
      <c r="AN44" s="248" t="str">
        <f t="shared" si="14"/>
        <v/>
      </c>
      <c r="AO44" s="351" t="str">
        <f t="shared" si="15"/>
        <v/>
      </c>
      <c r="AP44" s="247" t="str">
        <f t="shared" si="16"/>
        <v/>
      </c>
      <c r="AQ44" s="248" t="str">
        <f t="shared" si="17"/>
        <v/>
      </c>
      <c r="AR44" s="351" t="str">
        <f t="shared" si="18"/>
        <v/>
      </c>
      <c r="AS44" s="247" t="str">
        <f t="shared" si="19"/>
        <v/>
      </c>
      <c r="AT44" s="248" t="str">
        <f t="shared" si="20"/>
        <v/>
      </c>
      <c r="AU44" s="351" t="str">
        <f t="shared" si="21"/>
        <v/>
      </c>
      <c r="AV44" s="247" t="str">
        <f t="shared" si="22"/>
        <v/>
      </c>
      <c r="AW44" s="248" t="str">
        <f t="shared" si="23"/>
        <v/>
      </c>
      <c r="AX44" s="351" t="str">
        <f t="shared" si="24"/>
        <v/>
      </c>
      <c r="AY44" s="247" t="str">
        <f t="shared" si="25"/>
        <v/>
      </c>
      <c r="AZ44" s="248" t="str">
        <f t="shared" si="26"/>
        <v/>
      </c>
      <c r="BA44" s="351" t="str">
        <f t="shared" si="27"/>
        <v/>
      </c>
    </row>
    <row r="45" spans="1:53" ht="14.45" customHeight="1" x14ac:dyDescent="0.4">
      <c r="A45" s="141"/>
      <c r="B45" s="97">
        <v>39</v>
      </c>
      <c r="C45" s="227" t="str">
        <f>IF(เวลาเรียน1!B44="","",เวลาเรียน1!B44)</f>
        <v>16832</v>
      </c>
      <c r="D45" s="228" t="str">
        <f>IF(เวลาเรียน1!C44="","",เวลาเรียน1!C44)</f>
        <v>ชิษณุพงศ์</v>
      </c>
      <c r="E45" s="229" t="str">
        <f>IF(เวลาเรียน1!D44="","",เวลาเรียน1!D44)</f>
        <v>ตันชวลิต</v>
      </c>
      <c r="F45" s="150"/>
      <c r="G45" s="306"/>
      <c r="H45" s="307"/>
      <c r="I45" s="307"/>
      <c r="J45" s="307"/>
      <c r="K45" s="307"/>
      <c r="L45" s="307"/>
      <c r="M45" s="307"/>
      <c r="N45" s="308"/>
      <c r="O45" s="237" t="str">
        <f t="shared" si="0"/>
        <v/>
      </c>
      <c r="P45" s="302"/>
      <c r="Q45" s="306"/>
      <c r="R45" s="307"/>
      <c r="S45" s="307"/>
      <c r="T45" s="307"/>
      <c r="U45" s="307"/>
      <c r="V45" s="307"/>
      <c r="W45" s="307"/>
      <c r="X45" s="308"/>
      <c r="Y45" s="237" t="str">
        <f t="shared" si="1"/>
        <v/>
      </c>
      <c r="Z45" s="302"/>
      <c r="AA45" s="245" t="str">
        <f t="shared" si="2"/>
        <v/>
      </c>
      <c r="AB45" s="245" t="str">
        <f t="shared" si="3"/>
        <v xml:space="preserve"> </v>
      </c>
      <c r="AD45" s="247" t="str">
        <f t="shared" si="4"/>
        <v/>
      </c>
      <c r="AE45" s="248" t="str">
        <f t="shared" si="5"/>
        <v/>
      </c>
      <c r="AF45" s="351" t="str">
        <f t="shared" si="6"/>
        <v/>
      </c>
      <c r="AG45" s="247" t="str">
        <f t="shared" si="7"/>
        <v/>
      </c>
      <c r="AH45" s="248" t="str">
        <f t="shared" si="8"/>
        <v/>
      </c>
      <c r="AI45" s="351" t="str">
        <f t="shared" si="9"/>
        <v/>
      </c>
      <c r="AJ45" s="247" t="str">
        <f t="shared" si="10"/>
        <v/>
      </c>
      <c r="AK45" s="248" t="str">
        <f t="shared" si="11"/>
        <v/>
      </c>
      <c r="AL45" s="351" t="str">
        <f t="shared" si="12"/>
        <v/>
      </c>
      <c r="AM45" s="247" t="str">
        <f t="shared" si="13"/>
        <v/>
      </c>
      <c r="AN45" s="248" t="str">
        <f t="shared" si="14"/>
        <v/>
      </c>
      <c r="AO45" s="351" t="str">
        <f t="shared" si="15"/>
        <v/>
      </c>
      <c r="AP45" s="247" t="str">
        <f t="shared" si="16"/>
        <v/>
      </c>
      <c r="AQ45" s="248" t="str">
        <f t="shared" si="17"/>
        <v/>
      </c>
      <c r="AR45" s="351" t="str">
        <f t="shared" si="18"/>
        <v/>
      </c>
      <c r="AS45" s="247" t="str">
        <f t="shared" si="19"/>
        <v/>
      </c>
      <c r="AT45" s="248" t="str">
        <f t="shared" si="20"/>
        <v/>
      </c>
      <c r="AU45" s="351" t="str">
        <f t="shared" si="21"/>
        <v/>
      </c>
      <c r="AV45" s="247" t="str">
        <f t="shared" si="22"/>
        <v/>
      </c>
      <c r="AW45" s="248" t="str">
        <f t="shared" si="23"/>
        <v/>
      </c>
      <c r="AX45" s="351" t="str">
        <f t="shared" si="24"/>
        <v/>
      </c>
      <c r="AY45" s="247" t="str">
        <f t="shared" si="25"/>
        <v/>
      </c>
      <c r="AZ45" s="248" t="str">
        <f t="shared" si="26"/>
        <v/>
      </c>
      <c r="BA45" s="351" t="str">
        <f t="shared" si="27"/>
        <v/>
      </c>
    </row>
    <row r="46" spans="1:53" ht="14.45" customHeight="1" x14ac:dyDescent="0.4">
      <c r="A46" s="141"/>
      <c r="B46" s="97">
        <v>40</v>
      </c>
      <c r="C46" s="227" t="str">
        <f>IF(เวลาเรียน1!B45="","",เวลาเรียน1!B45)</f>
        <v>16834</v>
      </c>
      <c r="D46" s="228" t="str">
        <f>IF(เวลาเรียน1!C45="","",เวลาเรียน1!C45)</f>
        <v>ภวินท์</v>
      </c>
      <c r="E46" s="229" t="str">
        <f>IF(เวลาเรียน1!D45="","",เวลาเรียน1!D45)</f>
        <v>ปิดตานัง</v>
      </c>
      <c r="F46" s="150"/>
      <c r="G46" s="306"/>
      <c r="H46" s="307"/>
      <c r="I46" s="307"/>
      <c r="J46" s="307"/>
      <c r="K46" s="307"/>
      <c r="L46" s="307"/>
      <c r="M46" s="307"/>
      <c r="N46" s="308"/>
      <c r="O46" s="237" t="str">
        <f t="shared" si="0"/>
        <v/>
      </c>
      <c r="P46" s="302"/>
      <c r="Q46" s="306"/>
      <c r="R46" s="307"/>
      <c r="S46" s="307"/>
      <c r="T46" s="307"/>
      <c r="U46" s="307"/>
      <c r="V46" s="307"/>
      <c r="W46" s="307"/>
      <c r="X46" s="308"/>
      <c r="Y46" s="237" t="str">
        <f t="shared" si="1"/>
        <v/>
      </c>
      <c r="Z46" s="302"/>
      <c r="AA46" s="245" t="str">
        <f t="shared" si="2"/>
        <v/>
      </c>
      <c r="AB46" s="245" t="str">
        <f t="shared" si="3"/>
        <v xml:space="preserve"> </v>
      </c>
      <c r="AD46" s="247" t="str">
        <f t="shared" si="4"/>
        <v/>
      </c>
      <c r="AE46" s="248" t="str">
        <f t="shared" si="5"/>
        <v/>
      </c>
      <c r="AF46" s="351" t="str">
        <f t="shared" si="6"/>
        <v/>
      </c>
      <c r="AG46" s="247" t="str">
        <f t="shared" si="7"/>
        <v/>
      </c>
      <c r="AH46" s="248" t="str">
        <f t="shared" si="8"/>
        <v/>
      </c>
      <c r="AI46" s="351" t="str">
        <f t="shared" si="9"/>
        <v/>
      </c>
      <c r="AJ46" s="247" t="str">
        <f t="shared" si="10"/>
        <v/>
      </c>
      <c r="AK46" s="248" t="str">
        <f t="shared" si="11"/>
        <v/>
      </c>
      <c r="AL46" s="351" t="str">
        <f t="shared" si="12"/>
        <v/>
      </c>
      <c r="AM46" s="247" t="str">
        <f t="shared" si="13"/>
        <v/>
      </c>
      <c r="AN46" s="248" t="str">
        <f t="shared" si="14"/>
        <v/>
      </c>
      <c r="AO46" s="351" t="str">
        <f t="shared" si="15"/>
        <v/>
      </c>
      <c r="AP46" s="247" t="str">
        <f t="shared" si="16"/>
        <v/>
      </c>
      <c r="AQ46" s="248" t="str">
        <f t="shared" si="17"/>
        <v/>
      </c>
      <c r="AR46" s="351" t="str">
        <f t="shared" si="18"/>
        <v/>
      </c>
      <c r="AS46" s="247" t="str">
        <f t="shared" si="19"/>
        <v/>
      </c>
      <c r="AT46" s="248" t="str">
        <f t="shared" si="20"/>
        <v/>
      </c>
      <c r="AU46" s="351" t="str">
        <f t="shared" si="21"/>
        <v/>
      </c>
      <c r="AV46" s="247" t="str">
        <f t="shared" si="22"/>
        <v/>
      </c>
      <c r="AW46" s="248" t="str">
        <f t="shared" si="23"/>
        <v/>
      </c>
      <c r="AX46" s="351" t="str">
        <f t="shared" si="24"/>
        <v/>
      </c>
      <c r="AY46" s="247" t="str">
        <f t="shared" si="25"/>
        <v/>
      </c>
      <c r="AZ46" s="248" t="str">
        <f t="shared" si="26"/>
        <v/>
      </c>
      <c r="BA46" s="351" t="str">
        <f t="shared" si="27"/>
        <v/>
      </c>
    </row>
    <row r="47" spans="1:53" ht="14.45" customHeight="1" x14ac:dyDescent="0.4">
      <c r="A47" s="141"/>
      <c r="B47" s="97">
        <v>41</v>
      </c>
      <c r="C47" s="227">
        <f>IF(เวลาเรียน1!B46="","",เวลาเรียน1!B46)</f>
        <v>16851</v>
      </c>
      <c r="D47" s="228" t="str">
        <f>IF(เวลาเรียน1!C46="","",เวลาเรียน1!C46)</f>
        <v>ธนกฤต</v>
      </c>
      <c r="E47" s="229" t="str">
        <f>IF(เวลาเรียน1!D46="","",เวลาเรียน1!D46)</f>
        <v>ดอกไม้</v>
      </c>
      <c r="F47" s="150"/>
      <c r="G47" s="306"/>
      <c r="H47" s="307"/>
      <c r="I47" s="307"/>
      <c r="J47" s="307"/>
      <c r="K47" s="307"/>
      <c r="L47" s="307"/>
      <c r="M47" s="307"/>
      <c r="N47" s="308"/>
      <c r="O47" s="237" t="str">
        <f t="shared" si="0"/>
        <v/>
      </c>
      <c r="P47" s="302"/>
      <c r="Q47" s="306"/>
      <c r="R47" s="307"/>
      <c r="S47" s="307"/>
      <c r="T47" s="307"/>
      <c r="U47" s="307"/>
      <c r="V47" s="307"/>
      <c r="W47" s="307"/>
      <c r="X47" s="308"/>
      <c r="Y47" s="237" t="str">
        <f t="shared" si="1"/>
        <v/>
      </c>
      <c r="Z47" s="302"/>
      <c r="AA47" s="245" t="str">
        <f t="shared" si="2"/>
        <v/>
      </c>
      <c r="AB47" s="245" t="str">
        <f t="shared" si="3"/>
        <v xml:space="preserve"> </v>
      </c>
      <c r="AD47" s="247" t="str">
        <f t="shared" si="4"/>
        <v/>
      </c>
      <c r="AE47" s="248" t="str">
        <f t="shared" si="5"/>
        <v/>
      </c>
      <c r="AF47" s="351" t="str">
        <f t="shared" si="6"/>
        <v/>
      </c>
      <c r="AG47" s="247" t="str">
        <f t="shared" si="7"/>
        <v/>
      </c>
      <c r="AH47" s="248" t="str">
        <f t="shared" si="8"/>
        <v/>
      </c>
      <c r="AI47" s="351" t="str">
        <f t="shared" si="9"/>
        <v/>
      </c>
      <c r="AJ47" s="247" t="str">
        <f t="shared" si="10"/>
        <v/>
      </c>
      <c r="AK47" s="248" t="str">
        <f t="shared" si="11"/>
        <v/>
      </c>
      <c r="AL47" s="351" t="str">
        <f t="shared" si="12"/>
        <v/>
      </c>
      <c r="AM47" s="247" t="str">
        <f t="shared" si="13"/>
        <v/>
      </c>
      <c r="AN47" s="248" t="str">
        <f t="shared" si="14"/>
        <v/>
      </c>
      <c r="AO47" s="351" t="str">
        <f t="shared" si="15"/>
        <v/>
      </c>
      <c r="AP47" s="247" t="str">
        <f t="shared" si="16"/>
        <v/>
      </c>
      <c r="AQ47" s="248" t="str">
        <f t="shared" si="17"/>
        <v/>
      </c>
      <c r="AR47" s="351" t="str">
        <f t="shared" si="18"/>
        <v/>
      </c>
      <c r="AS47" s="247" t="str">
        <f t="shared" si="19"/>
        <v/>
      </c>
      <c r="AT47" s="248" t="str">
        <f t="shared" si="20"/>
        <v/>
      </c>
      <c r="AU47" s="351" t="str">
        <f t="shared" si="21"/>
        <v/>
      </c>
      <c r="AV47" s="247" t="str">
        <f t="shared" si="22"/>
        <v/>
      </c>
      <c r="AW47" s="248" t="str">
        <f t="shared" si="23"/>
        <v/>
      </c>
      <c r="AX47" s="351" t="str">
        <f t="shared" si="24"/>
        <v/>
      </c>
      <c r="AY47" s="247" t="str">
        <f t="shared" si="25"/>
        <v/>
      </c>
      <c r="AZ47" s="248" t="str">
        <f t="shared" si="26"/>
        <v/>
      </c>
      <c r="BA47" s="351" t="str">
        <f t="shared" si="27"/>
        <v/>
      </c>
    </row>
    <row r="48" spans="1:53" ht="14.45" customHeight="1" x14ac:dyDescent="0.4">
      <c r="A48" s="141"/>
      <c r="B48" s="97">
        <v>42</v>
      </c>
      <c r="C48" s="227">
        <f>IF(เวลาเรียน1!B47="","",เวลาเรียน1!B47)</f>
        <v>16852</v>
      </c>
      <c r="D48" s="228" t="str">
        <f>IF(เวลาเรียน1!C47="","",เวลาเรียน1!C47)</f>
        <v>นภัทร</v>
      </c>
      <c r="E48" s="229" t="str">
        <f>IF(เวลาเรียน1!D47="","",เวลาเรียน1!D47)</f>
        <v>ภรศุภรักษ์</v>
      </c>
      <c r="F48" s="150"/>
      <c r="G48" s="306"/>
      <c r="H48" s="307"/>
      <c r="I48" s="307"/>
      <c r="J48" s="307"/>
      <c r="K48" s="307"/>
      <c r="L48" s="307"/>
      <c r="M48" s="307"/>
      <c r="N48" s="308"/>
      <c r="O48" s="237" t="str">
        <f t="shared" si="0"/>
        <v/>
      </c>
      <c r="P48" s="302"/>
      <c r="Q48" s="306"/>
      <c r="R48" s="307"/>
      <c r="S48" s="307"/>
      <c r="T48" s="307"/>
      <c r="U48" s="307"/>
      <c r="V48" s="307"/>
      <c r="W48" s="307"/>
      <c r="X48" s="308"/>
      <c r="Y48" s="237" t="str">
        <f t="shared" si="1"/>
        <v/>
      </c>
      <c r="Z48" s="302"/>
      <c r="AA48" s="245" t="str">
        <f t="shared" si="2"/>
        <v/>
      </c>
      <c r="AB48" s="245" t="str">
        <f t="shared" si="3"/>
        <v xml:space="preserve"> </v>
      </c>
      <c r="AD48" s="247" t="str">
        <f t="shared" si="4"/>
        <v/>
      </c>
      <c r="AE48" s="248" t="str">
        <f t="shared" si="5"/>
        <v/>
      </c>
      <c r="AF48" s="351" t="str">
        <f t="shared" si="6"/>
        <v/>
      </c>
      <c r="AG48" s="247" t="str">
        <f t="shared" si="7"/>
        <v/>
      </c>
      <c r="AH48" s="248" t="str">
        <f t="shared" si="8"/>
        <v/>
      </c>
      <c r="AI48" s="351" t="str">
        <f t="shared" si="9"/>
        <v/>
      </c>
      <c r="AJ48" s="247" t="str">
        <f t="shared" si="10"/>
        <v/>
      </c>
      <c r="AK48" s="248" t="str">
        <f t="shared" si="11"/>
        <v/>
      </c>
      <c r="AL48" s="351" t="str">
        <f t="shared" si="12"/>
        <v/>
      </c>
      <c r="AM48" s="247" t="str">
        <f t="shared" si="13"/>
        <v/>
      </c>
      <c r="AN48" s="248" t="str">
        <f t="shared" si="14"/>
        <v/>
      </c>
      <c r="AO48" s="351" t="str">
        <f t="shared" si="15"/>
        <v/>
      </c>
      <c r="AP48" s="247" t="str">
        <f t="shared" si="16"/>
        <v/>
      </c>
      <c r="AQ48" s="248" t="str">
        <f t="shared" si="17"/>
        <v/>
      </c>
      <c r="AR48" s="351" t="str">
        <f t="shared" si="18"/>
        <v/>
      </c>
      <c r="AS48" s="247" t="str">
        <f t="shared" si="19"/>
        <v/>
      </c>
      <c r="AT48" s="248" t="str">
        <f t="shared" si="20"/>
        <v/>
      </c>
      <c r="AU48" s="351" t="str">
        <f t="shared" si="21"/>
        <v/>
      </c>
      <c r="AV48" s="247" t="str">
        <f t="shared" si="22"/>
        <v/>
      </c>
      <c r="AW48" s="248" t="str">
        <f t="shared" si="23"/>
        <v/>
      </c>
      <c r="AX48" s="351" t="str">
        <f t="shared" si="24"/>
        <v/>
      </c>
      <c r="AY48" s="247" t="str">
        <f t="shared" si="25"/>
        <v/>
      </c>
      <c r="AZ48" s="248" t="str">
        <f t="shared" si="26"/>
        <v/>
      </c>
      <c r="BA48" s="351" t="str">
        <f t="shared" si="27"/>
        <v/>
      </c>
    </row>
    <row r="49" spans="1:53" ht="14.45" customHeight="1" x14ac:dyDescent="0.4">
      <c r="A49" s="141"/>
      <c r="B49" s="97">
        <v>43</v>
      </c>
      <c r="C49" s="227">
        <f>IF(เวลาเรียน1!B48="","",เวลาเรียน1!B48)</f>
        <v>16859</v>
      </c>
      <c r="D49" s="228" t="str">
        <f>IF(เวลาเรียน1!C48="","",เวลาเรียน1!C48)</f>
        <v>กันต์ธีร์</v>
      </c>
      <c r="E49" s="229" t="str">
        <f>IF(เวลาเรียน1!D48="","",เวลาเรียน1!D48)</f>
        <v>มากโพธิ์</v>
      </c>
      <c r="F49" s="150"/>
      <c r="G49" s="306"/>
      <c r="H49" s="307"/>
      <c r="I49" s="307"/>
      <c r="J49" s="307"/>
      <c r="K49" s="307"/>
      <c r="L49" s="307"/>
      <c r="M49" s="307"/>
      <c r="N49" s="308"/>
      <c r="O49" s="237" t="str">
        <f t="shared" si="0"/>
        <v/>
      </c>
      <c r="P49" s="302"/>
      <c r="Q49" s="306"/>
      <c r="R49" s="307"/>
      <c r="S49" s="307"/>
      <c r="T49" s="307"/>
      <c r="U49" s="307"/>
      <c r="V49" s="307"/>
      <c r="W49" s="307"/>
      <c r="X49" s="308"/>
      <c r="Y49" s="237" t="str">
        <f t="shared" si="1"/>
        <v/>
      </c>
      <c r="Z49" s="302"/>
      <c r="AA49" s="245" t="str">
        <f t="shared" si="2"/>
        <v/>
      </c>
      <c r="AB49" s="245" t="str">
        <f t="shared" si="3"/>
        <v xml:space="preserve"> </v>
      </c>
      <c r="AD49" s="247" t="str">
        <f t="shared" si="4"/>
        <v/>
      </c>
      <c r="AE49" s="248" t="str">
        <f t="shared" si="5"/>
        <v/>
      </c>
      <c r="AF49" s="351" t="str">
        <f t="shared" si="6"/>
        <v/>
      </c>
      <c r="AG49" s="247" t="str">
        <f t="shared" si="7"/>
        <v/>
      </c>
      <c r="AH49" s="248" t="str">
        <f t="shared" si="8"/>
        <v/>
      </c>
      <c r="AI49" s="351" t="str">
        <f t="shared" si="9"/>
        <v/>
      </c>
      <c r="AJ49" s="247" t="str">
        <f t="shared" si="10"/>
        <v/>
      </c>
      <c r="AK49" s="248" t="str">
        <f t="shared" si="11"/>
        <v/>
      </c>
      <c r="AL49" s="351" t="str">
        <f t="shared" si="12"/>
        <v/>
      </c>
      <c r="AM49" s="247" t="str">
        <f t="shared" si="13"/>
        <v/>
      </c>
      <c r="AN49" s="248" t="str">
        <f t="shared" si="14"/>
        <v/>
      </c>
      <c r="AO49" s="351" t="str">
        <f t="shared" si="15"/>
        <v/>
      </c>
      <c r="AP49" s="247" t="str">
        <f t="shared" si="16"/>
        <v/>
      </c>
      <c r="AQ49" s="248" t="str">
        <f t="shared" si="17"/>
        <v/>
      </c>
      <c r="AR49" s="351" t="str">
        <f t="shared" si="18"/>
        <v/>
      </c>
      <c r="AS49" s="247" t="str">
        <f t="shared" si="19"/>
        <v/>
      </c>
      <c r="AT49" s="248" t="str">
        <f t="shared" si="20"/>
        <v/>
      </c>
      <c r="AU49" s="351" t="str">
        <f t="shared" si="21"/>
        <v/>
      </c>
      <c r="AV49" s="247" t="str">
        <f t="shared" si="22"/>
        <v/>
      </c>
      <c r="AW49" s="248" t="str">
        <f t="shared" si="23"/>
        <v/>
      </c>
      <c r="AX49" s="351" t="str">
        <f t="shared" si="24"/>
        <v/>
      </c>
      <c r="AY49" s="247" t="str">
        <f t="shared" si="25"/>
        <v/>
      </c>
      <c r="AZ49" s="248" t="str">
        <f t="shared" si="26"/>
        <v/>
      </c>
      <c r="BA49" s="351" t="str">
        <f t="shared" si="27"/>
        <v/>
      </c>
    </row>
    <row r="50" spans="1:53" ht="14.45" customHeight="1" x14ac:dyDescent="0.4">
      <c r="A50" s="141"/>
      <c r="B50" s="97">
        <v>44</v>
      </c>
      <c r="C50" s="227">
        <f>IF(เวลาเรียน1!B49="","",เวลาเรียน1!B49)</f>
        <v>16867</v>
      </c>
      <c r="D50" s="228" t="str">
        <f>IF(เวลาเรียน1!C49="","",เวลาเรียน1!C49)</f>
        <v>ริกกี้</v>
      </c>
      <c r="E50" s="229" t="str">
        <f>IF(เวลาเรียน1!D49="","",เวลาเรียน1!D49)</f>
        <v>คูติโน</v>
      </c>
      <c r="F50" s="150"/>
      <c r="G50" s="306"/>
      <c r="H50" s="307"/>
      <c r="I50" s="307"/>
      <c r="J50" s="307"/>
      <c r="K50" s="307"/>
      <c r="L50" s="307"/>
      <c r="M50" s="307"/>
      <c r="N50" s="308"/>
      <c r="O50" s="237" t="str">
        <f t="shared" si="0"/>
        <v/>
      </c>
      <c r="P50" s="302"/>
      <c r="Q50" s="306"/>
      <c r="R50" s="307"/>
      <c r="S50" s="307"/>
      <c r="T50" s="307"/>
      <c r="U50" s="307"/>
      <c r="V50" s="307"/>
      <c r="W50" s="307"/>
      <c r="X50" s="308"/>
      <c r="Y50" s="237" t="str">
        <f t="shared" si="1"/>
        <v/>
      </c>
      <c r="Z50" s="302"/>
      <c r="AA50" s="245" t="str">
        <f t="shared" si="2"/>
        <v/>
      </c>
      <c r="AB50" s="245" t="str">
        <f t="shared" si="3"/>
        <v xml:space="preserve"> </v>
      </c>
      <c r="AD50" s="247" t="str">
        <f t="shared" si="4"/>
        <v/>
      </c>
      <c r="AE50" s="248" t="str">
        <f t="shared" si="5"/>
        <v/>
      </c>
      <c r="AF50" s="351" t="str">
        <f t="shared" si="6"/>
        <v/>
      </c>
      <c r="AG50" s="247" t="str">
        <f t="shared" si="7"/>
        <v/>
      </c>
      <c r="AH50" s="248" t="str">
        <f t="shared" si="8"/>
        <v/>
      </c>
      <c r="AI50" s="351" t="str">
        <f t="shared" si="9"/>
        <v/>
      </c>
      <c r="AJ50" s="247" t="str">
        <f t="shared" si="10"/>
        <v/>
      </c>
      <c r="AK50" s="248" t="str">
        <f t="shared" si="11"/>
        <v/>
      </c>
      <c r="AL50" s="351" t="str">
        <f t="shared" si="12"/>
        <v/>
      </c>
      <c r="AM50" s="247" t="str">
        <f t="shared" si="13"/>
        <v/>
      </c>
      <c r="AN50" s="248" t="str">
        <f t="shared" si="14"/>
        <v/>
      </c>
      <c r="AO50" s="351" t="str">
        <f t="shared" si="15"/>
        <v/>
      </c>
      <c r="AP50" s="247" t="str">
        <f t="shared" si="16"/>
        <v/>
      </c>
      <c r="AQ50" s="248" t="str">
        <f t="shared" si="17"/>
        <v/>
      </c>
      <c r="AR50" s="351" t="str">
        <f t="shared" si="18"/>
        <v/>
      </c>
      <c r="AS50" s="247" t="str">
        <f t="shared" si="19"/>
        <v/>
      </c>
      <c r="AT50" s="248" t="str">
        <f t="shared" si="20"/>
        <v/>
      </c>
      <c r="AU50" s="351" t="str">
        <f t="shared" si="21"/>
        <v/>
      </c>
      <c r="AV50" s="247" t="str">
        <f t="shared" si="22"/>
        <v/>
      </c>
      <c r="AW50" s="248" t="str">
        <f t="shared" si="23"/>
        <v/>
      </c>
      <c r="AX50" s="351" t="str">
        <f t="shared" si="24"/>
        <v/>
      </c>
      <c r="AY50" s="247" t="str">
        <f t="shared" si="25"/>
        <v/>
      </c>
      <c r="AZ50" s="248" t="str">
        <f t="shared" si="26"/>
        <v/>
      </c>
      <c r="BA50" s="351" t="str">
        <f t="shared" si="27"/>
        <v/>
      </c>
    </row>
    <row r="51" spans="1:53" ht="14.45" customHeight="1" x14ac:dyDescent="0.4">
      <c r="A51" s="141"/>
      <c r="B51" s="97">
        <v>45</v>
      </c>
      <c r="C51" s="227">
        <f>IF(เวลาเรียน1!B50="","",เวลาเรียน1!B50)</f>
        <v>16870</v>
      </c>
      <c r="D51" s="228" t="str">
        <f>IF(เวลาเรียน1!C50="","",เวลาเรียน1!C50)</f>
        <v>ภัทรภูมิ</v>
      </c>
      <c r="E51" s="229" t="str">
        <f>IF(เวลาเรียน1!D50="","",เวลาเรียน1!D50)</f>
        <v>แตระพรพาณิชย์</v>
      </c>
      <c r="F51" s="150"/>
      <c r="G51" s="306"/>
      <c r="H51" s="307"/>
      <c r="I51" s="307"/>
      <c r="J51" s="307"/>
      <c r="K51" s="307"/>
      <c r="L51" s="307"/>
      <c r="M51" s="307"/>
      <c r="N51" s="308"/>
      <c r="O51" s="237" t="str">
        <f t="shared" si="0"/>
        <v/>
      </c>
      <c r="P51" s="302"/>
      <c r="Q51" s="306"/>
      <c r="R51" s="307"/>
      <c r="S51" s="307"/>
      <c r="T51" s="307"/>
      <c r="U51" s="307"/>
      <c r="V51" s="307"/>
      <c r="W51" s="307"/>
      <c r="X51" s="308"/>
      <c r="Y51" s="237" t="str">
        <f t="shared" si="1"/>
        <v/>
      </c>
      <c r="Z51" s="302"/>
      <c r="AA51" s="245" t="str">
        <f t="shared" si="2"/>
        <v/>
      </c>
      <c r="AB51" s="245" t="str">
        <f t="shared" si="3"/>
        <v xml:space="preserve"> </v>
      </c>
      <c r="AD51" s="247" t="str">
        <f t="shared" si="4"/>
        <v/>
      </c>
      <c r="AE51" s="248" t="str">
        <f t="shared" si="5"/>
        <v/>
      </c>
      <c r="AF51" s="351" t="str">
        <f t="shared" si="6"/>
        <v/>
      </c>
      <c r="AG51" s="247" t="str">
        <f t="shared" si="7"/>
        <v/>
      </c>
      <c r="AH51" s="248" t="str">
        <f t="shared" si="8"/>
        <v/>
      </c>
      <c r="AI51" s="351" t="str">
        <f t="shared" si="9"/>
        <v/>
      </c>
      <c r="AJ51" s="247" t="str">
        <f t="shared" si="10"/>
        <v/>
      </c>
      <c r="AK51" s="248" t="str">
        <f t="shared" si="11"/>
        <v/>
      </c>
      <c r="AL51" s="351" t="str">
        <f t="shared" si="12"/>
        <v/>
      </c>
      <c r="AM51" s="247" t="str">
        <f t="shared" si="13"/>
        <v/>
      </c>
      <c r="AN51" s="248" t="str">
        <f t="shared" si="14"/>
        <v/>
      </c>
      <c r="AO51" s="351" t="str">
        <f t="shared" si="15"/>
        <v/>
      </c>
      <c r="AP51" s="247" t="str">
        <f t="shared" si="16"/>
        <v/>
      </c>
      <c r="AQ51" s="248" t="str">
        <f t="shared" si="17"/>
        <v/>
      </c>
      <c r="AR51" s="351" t="str">
        <f t="shared" si="18"/>
        <v/>
      </c>
      <c r="AS51" s="247" t="str">
        <f t="shared" si="19"/>
        <v/>
      </c>
      <c r="AT51" s="248" t="str">
        <f t="shared" si="20"/>
        <v/>
      </c>
      <c r="AU51" s="351" t="str">
        <f t="shared" si="21"/>
        <v/>
      </c>
      <c r="AV51" s="247" t="str">
        <f t="shared" si="22"/>
        <v/>
      </c>
      <c r="AW51" s="248" t="str">
        <f t="shared" si="23"/>
        <v/>
      </c>
      <c r="AX51" s="351" t="str">
        <f t="shared" si="24"/>
        <v/>
      </c>
      <c r="AY51" s="247" t="str">
        <f t="shared" si="25"/>
        <v/>
      </c>
      <c r="AZ51" s="248" t="str">
        <f t="shared" si="26"/>
        <v/>
      </c>
      <c r="BA51" s="351" t="str">
        <f t="shared" si="27"/>
        <v/>
      </c>
    </row>
    <row r="52" spans="1:53" ht="14.45" customHeight="1" x14ac:dyDescent="0.4">
      <c r="A52" s="141"/>
      <c r="B52" s="97">
        <v>46</v>
      </c>
      <c r="C52" s="227">
        <f>IF(เวลาเรียน1!B51="","",เวลาเรียน1!B51)</f>
        <v>16873</v>
      </c>
      <c r="D52" s="228" t="str">
        <f>IF(เวลาเรียน1!C51="","",เวลาเรียน1!C51)</f>
        <v>สุวพิชญ์</v>
      </c>
      <c r="E52" s="229" t="str">
        <f>IF(เวลาเรียน1!D51="","",เวลาเรียน1!D51)</f>
        <v>พละสวัสดิ์</v>
      </c>
      <c r="F52" s="150"/>
      <c r="G52" s="306"/>
      <c r="H52" s="307"/>
      <c r="I52" s="307"/>
      <c r="J52" s="307"/>
      <c r="K52" s="307"/>
      <c r="L52" s="307"/>
      <c r="M52" s="307"/>
      <c r="N52" s="308"/>
      <c r="O52" s="237" t="str">
        <f t="shared" si="0"/>
        <v/>
      </c>
      <c r="P52" s="302"/>
      <c r="Q52" s="306"/>
      <c r="R52" s="307"/>
      <c r="S52" s="307"/>
      <c r="T52" s="307"/>
      <c r="U52" s="307"/>
      <c r="V52" s="307"/>
      <c r="W52" s="307"/>
      <c r="X52" s="308"/>
      <c r="Y52" s="237" t="str">
        <f t="shared" si="1"/>
        <v/>
      </c>
      <c r="Z52" s="302"/>
      <c r="AA52" s="245" t="str">
        <f t="shared" si="2"/>
        <v/>
      </c>
      <c r="AB52" s="245" t="str">
        <f t="shared" si="3"/>
        <v xml:space="preserve"> </v>
      </c>
      <c r="AD52" s="247" t="str">
        <f t="shared" si="4"/>
        <v/>
      </c>
      <c r="AE52" s="248" t="str">
        <f t="shared" si="5"/>
        <v/>
      </c>
      <c r="AF52" s="351" t="str">
        <f t="shared" si="6"/>
        <v/>
      </c>
      <c r="AG52" s="247" t="str">
        <f t="shared" si="7"/>
        <v/>
      </c>
      <c r="AH52" s="248" t="str">
        <f t="shared" si="8"/>
        <v/>
      </c>
      <c r="AI52" s="351" t="str">
        <f t="shared" si="9"/>
        <v/>
      </c>
      <c r="AJ52" s="247" t="str">
        <f t="shared" si="10"/>
        <v/>
      </c>
      <c r="AK52" s="248" t="str">
        <f t="shared" si="11"/>
        <v/>
      </c>
      <c r="AL52" s="351" t="str">
        <f t="shared" si="12"/>
        <v/>
      </c>
      <c r="AM52" s="247" t="str">
        <f t="shared" si="13"/>
        <v/>
      </c>
      <c r="AN52" s="248" t="str">
        <f t="shared" si="14"/>
        <v/>
      </c>
      <c r="AO52" s="351" t="str">
        <f t="shared" si="15"/>
        <v/>
      </c>
      <c r="AP52" s="247" t="str">
        <f t="shared" si="16"/>
        <v/>
      </c>
      <c r="AQ52" s="248" t="str">
        <f t="shared" si="17"/>
        <v/>
      </c>
      <c r="AR52" s="351" t="str">
        <f t="shared" si="18"/>
        <v/>
      </c>
      <c r="AS52" s="247" t="str">
        <f t="shared" si="19"/>
        <v/>
      </c>
      <c r="AT52" s="248" t="str">
        <f t="shared" si="20"/>
        <v/>
      </c>
      <c r="AU52" s="351" t="str">
        <f t="shared" si="21"/>
        <v/>
      </c>
      <c r="AV52" s="247" t="str">
        <f t="shared" si="22"/>
        <v/>
      </c>
      <c r="AW52" s="248" t="str">
        <f t="shared" si="23"/>
        <v/>
      </c>
      <c r="AX52" s="351" t="str">
        <f t="shared" si="24"/>
        <v/>
      </c>
      <c r="AY52" s="247" t="str">
        <f t="shared" si="25"/>
        <v/>
      </c>
      <c r="AZ52" s="248" t="str">
        <f t="shared" si="26"/>
        <v/>
      </c>
      <c r="BA52" s="351" t="str">
        <f t="shared" si="27"/>
        <v/>
      </c>
    </row>
    <row r="53" spans="1:53" ht="14.45" customHeight="1" x14ac:dyDescent="0.4">
      <c r="A53" s="141"/>
      <c r="B53" s="97">
        <v>47</v>
      </c>
      <c r="C53" s="227">
        <f>IF(เวลาเรียน1!B52="","",เวลาเรียน1!B52)</f>
        <v>16881</v>
      </c>
      <c r="D53" s="228" t="str">
        <f>IF(เวลาเรียน1!C52="","",เวลาเรียน1!C52)</f>
        <v>รุจิภาส</v>
      </c>
      <c r="E53" s="229" t="str">
        <f>IF(เวลาเรียน1!D52="","",เวลาเรียน1!D52)</f>
        <v>ปุ่นอุดม</v>
      </c>
      <c r="F53" s="150"/>
      <c r="G53" s="306"/>
      <c r="H53" s="307"/>
      <c r="I53" s="307"/>
      <c r="J53" s="307"/>
      <c r="K53" s="307"/>
      <c r="L53" s="307"/>
      <c r="M53" s="307"/>
      <c r="N53" s="308"/>
      <c r="O53" s="237" t="str">
        <f t="shared" si="0"/>
        <v/>
      </c>
      <c r="P53" s="302"/>
      <c r="Q53" s="306"/>
      <c r="R53" s="307"/>
      <c r="S53" s="307"/>
      <c r="T53" s="307"/>
      <c r="U53" s="307"/>
      <c r="V53" s="307"/>
      <c r="W53" s="307"/>
      <c r="X53" s="308"/>
      <c r="Y53" s="237" t="str">
        <f t="shared" si="1"/>
        <v/>
      </c>
      <c r="Z53" s="302"/>
      <c r="AA53" s="245" t="str">
        <f t="shared" si="2"/>
        <v/>
      </c>
      <c r="AB53" s="245" t="str">
        <f t="shared" si="3"/>
        <v xml:space="preserve"> </v>
      </c>
      <c r="AD53" s="247" t="str">
        <f t="shared" si="4"/>
        <v/>
      </c>
      <c r="AE53" s="248" t="str">
        <f t="shared" si="5"/>
        <v/>
      </c>
      <c r="AF53" s="351" t="str">
        <f t="shared" si="6"/>
        <v/>
      </c>
      <c r="AG53" s="247" t="str">
        <f t="shared" si="7"/>
        <v/>
      </c>
      <c r="AH53" s="248" t="str">
        <f t="shared" si="8"/>
        <v/>
      </c>
      <c r="AI53" s="351" t="str">
        <f t="shared" si="9"/>
        <v/>
      </c>
      <c r="AJ53" s="247" t="str">
        <f t="shared" si="10"/>
        <v/>
      </c>
      <c r="AK53" s="248" t="str">
        <f t="shared" si="11"/>
        <v/>
      </c>
      <c r="AL53" s="351" t="str">
        <f t="shared" si="12"/>
        <v/>
      </c>
      <c r="AM53" s="247" t="str">
        <f t="shared" si="13"/>
        <v/>
      </c>
      <c r="AN53" s="248" t="str">
        <f t="shared" si="14"/>
        <v/>
      </c>
      <c r="AO53" s="351" t="str">
        <f t="shared" si="15"/>
        <v/>
      </c>
      <c r="AP53" s="247" t="str">
        <f t="shared" si="16"/>
        <v/>
      </c>
      <c r="AQ53" s="248" t="str">
        <f t="shared" si="17"/>
        <v/>
      </c>
      <c r="AR53" s="351" t="str">
        <f t="shared" si="18"/>
        <v/>
      </c>
      <c r="AS53" s="247" t="str">
        <f t="shared" si="19"/>
        <v/>
      </c>
      <c r="AT53" s="248" t="str">
        <f t="shared" si="20"/>
        <v/>
      </c>
      <c r="AU53" s="351" t="str">
        <f t="shared" si="21"/>
        <v/>
      </c>
      <c r="AV53" s="247" t="str">
        <f t="shared" si="22"/>
        <v/>
      </c>
      <c r="AW53" s="248" t="str">
        <f t="shared" si="23"/>
        <v/>
      </c>
      <c r="AX53" s="351" t="str">
        <f t="shared" si="24"/>
        <v/>
      </c>
      <c r="AY53" s="247" t="str">
        <f t="shared" si="25"/>
        <v/>
      </c>
      <c r="AZ53" s="248" t="str">
        <f t="shared" si="26"/>
        <v/>
      </c>
      <c r="BA53" s="351" t="str">
        <f t="shared" si="27"/>
        <v/>
      </c>
    </row>
    <row r="54" spans="1:53" ht="14.45" customHeight="1" x14ac:dyDescent="0.4">
      <c r="A54" s="141"/>
      <c r="B54" s="97">
        <v>48</v>
      </c>
      <c r="C54" s="227" t="str">
        <f>IF(เวลาเรียน1!B53="","",เวลาเรียน1!B53)</f>
        <v>16932</v>
      </c>
      <c r="D54" s="228" t="str">
        <f>IF(เวลาเรียน1!C53="","",เวลาเรียน1!C53)</f>
        <v>แทนคุณ</v>
      </c>
      <c r="E54" s="229" t="str">
        <f>IF(เวลาเรียน1!D53="","",เวลาเรียน1!D53)</f>
        <v>สอนศิริ</v>
      </c>
      <c r="F54" s="150"/>
      <c r="G54" s="306"/>
      <c r="H54" s="307"/>
      <c r="I54" s="307"/>
      <c r="J54" s="307"/>
      <c r="K54" s="307"/>
      <c r="L54" s="307"/>
      <c r="M54" s="307"/>
      <c r="N54" s="308"/>
      <c r="O54" s="237" t="str">
        <f t="shared" si="0"/>
        <v/>
      </c>
      <c r="P54" s="302"/>
      <c r="Q54" s="306"/>
      <c r="R54" s="307"/>
      <c r="S54" s="307"/>
      <c r="T54" s="307"/>
      <c r="U54" s="307"/>
      <c r="V54" s="307"/>
      <c r="W54" s="307"/>
      <c r="X54" s="308"/>
      <c r="Y54" s="237" t="str">
        <f t="shared" si="1"/>
        <v/>
      </c>
      <c r="Z54" s="302"/>
      <c r="AA54" s="245" t="str">
        <f t="shared" si="2"/>
        <v/>
      </c>
      <c r="AB54" s="245" t="str">
        <f t="shared" si="3"/>
        <v xml:space="preserve"> </v>
      </c>
      <c r="AD54" s="247" t="str">
        <f t="shared" si="4"/>
        <v/>
      </c>
      <c r="AE54" s="248" t="str">
        <f t="shared" si="5"/>
        <v/>
      </c>
      <c r="AF54" s="351" t="str">
        <f t="shared" si="6"/>
        <v/>
      </c>
      <c r="AG54" s="247" t="str">
        <f t="shared" si="7"/>
        <v/>
      </c>
      <c r="AH54" s="248" t="str">
        <f t="shared" si="8"/>
        <v/>
      </c>
      <c r="AI54" s="351" t="str">
        <f t="shared" si="9"/>
        <v/>
      </c>
      <c r="AJ54" s="247" t="str">
        <f t="shared" si="10"/>
        <v/>
      </c>
      <c r="AK54" s="248" t="str">
        <f t="shared" si="11"/>
        <v/>
      </c>
      <c r="AL54" s="351" t="str">
        <f t="shared" si="12"/>
        <v/>
      </c>
      <c r="AM54" s="247" t="str">
        <f t="shared" si="13"/>
        <v/>
      </c>
      <c r="AN54" s="248" t="str">
        <f t="shared" si="14"/>
        <v/>
      </c>
      <c r="AO54" s="351" t="str">
        <f t="shared" si="15"/>
        <v/>
      </c>
      <c r="AP54" s="247" t="str">
        <f t="shared" si="16"/>
        <v/>
      </c>
      <c r="AQ54" s="248" t="str">
        <f t="shared" si="17"/>
        <v/>
      </c>
      <c r="AR54" s="351" t="str">
        <f t="shared" si="18"/>
        <v/>
      </c>
      <c r="AS54" s="247" t="str">
        <f t="shared" si="19"/>
        <v/>
      </c>
      <c r="AT54" s="248" t="str">
        <f t="shared" si="20"/>
        <v/>
      </c>
      <c r="AU54" s="351" t="str">
        <f t="shared" si="21"/>
        <v/>
      </c>
      <c r="AV54" s="247" t="str">
        <f t="shared" si="22"/>
        <v/>
      </c>
      <c r="AW54" s="248" t="str">
        <f t="shared" si="23"/>
        <v/>
      </c>
      <c r="AX54" s="351" t="str">
        <f t="shared" si="24"/>
        <v/>
      </c>
      <c r="AY54" s="247" t="str">
        <f t="shared" si="25"/>
        <v/>
      </c>
      <c r="AZ54" s="248" t="str">
        <f t="shared" si="26"/>
        <v/>
      </c>
      <c r="BA54" s="351" t="str">
        <f t="shared" si="27"/>
        <v/>
      </c>
    </row>
    <row r="55" spans="1:53" ht="14.45" customHeight="1" x14ac:dyDescent="0.4">
      <c r="A55" s="141"/>
      <c r="B55" s="97">
        <v>49</v>
      </c>
      <c r="C55" s="227">
        <f>IF(เวลาเรียน1!B54="","",เวลาเรียน1!B54)</f>
        <v>16939</v>
      </c>
      <c r="D55" s="228" t="str">
        <f>IF(เวลาเรียน1!C54="","",เวลาเรียน1!C54)</f>
        <v>ภาคิน</v>
      </c>
      <c r="E55" s="229" t="str">
        <f>IF(เวลาเรียน1!D54="","",เวลาเรียน1!D54)</f>
        <v>บัวเนี่ยว</v>
      </c>
      <c r="F55" s="150"/>
      <c r="G55" s="306"/>
      <c r="H55" s="307"/>
      <c r="I55" s="307"/>
      <c r="J55" s="307"/>
      <c r="K55" s="307"/>
      <c r="L55" s="307"/>
      <c r="M55" s="307"/>
      <c r="N55" s="308"/>
      <c r="O55" s="237" t="str">
        <f t="shared" si="0"/>
        <v/>
      </c>
      <c r="P55" s="302"/>
      <c r="Q55" s="306"/>
      <c r="R55" s="307"/>
      <c r="S55" s="307"/>
      <c r="T55" s="307"/>
      <c r="U55" s="307"/>
      <c r="V55" s="307"/>
      <c r="W55" s="307"/>
      <c r="X55" s="308"/>
      <c r="Y55" s="237" t="str">
        <f t="shared" si="1"/>
        <v/>
      </c>
      <c r="Z55" s="302"/>
      <c r="AA55" s="245" t="str">
        <f t="shared" si="2"/>
        <v/>
      </c>
      <c r="AB55" s="245" t="str">
        <f t="shared" si="3"/>
        <v xml:space="preserve"> </v>
      </c>
      <c r="AD55" s="247" t="str">
        <f t="shared" si="4"/>
        <v/>
      </c>
      <c r="AE55" s="248" t="str">
        <f t="shared" si="5"/>
        <v/>
      </c>
      <c r="AF55" s="351" t="str">
        <f t="shared" si="6"/>
        <v/>
      </c>
      <c r="AG55" s="247" t="str">
        <f t="shared" si="7"/>
        <v/>
      </c>
      <c r="AH55" s="248" t="str">
        <f t="shared" si="8"/>
        <v/>
      </c>
      <c r="AI55" s="351" t="str">
        <f t="shared" si="9"/>
        <v/>
      </c>
      <c r="AJ55" s="247" t="str">
        <f t="shared" si="10"/>
        <v/>
      </c>
      <c r="AK55" s="248" t="str">
        <f t="shared" si="11"/>
        <v/>
      </c>
      <c r="AL55" s="351" t="str">
        <f t="shared" si="12"/>
        <v/>
      </c>
      <c r="AM55" s="247" t="str">
        <f t="shared" si="13"/>
        <v/>
      </c>
      <c r="AN55" s="248" t="str">
        <f t="shared" si="14"/>
        <v/>
      </c>
      <c r="AO55" s="351" t="str">
        <f t="shared" si="15"/>
        <v/>
      </c>
      <c r="AP55" s="247" t="str">
        <f t="shared" si="16"/>
        <v/>
      </c>
      <c r="AQ55" s="248" t="str">
        <f t="shared" si="17"/>
        <v/>
      </c>
      <c r="AR55" s="351" t="str">
        <f t="shared" si="18"/>
        <v/>
      </c>
      <c r="AS55" s="247" t="str">
        <f t="shared" si="19"/>
        <v/>
      </c>
      <c r="AT55" s="248" t="str">
        <f t="shared" si="20"/>
        <v/>
      </c>
      <c r="AU55" s="351" t="str">
        <f t="shared" si="21"/>
        <v/>
      </c>
      <c r="AV55" s="247" t="str">
        <f t="shared" si="22"/>
        <v/>
      </c>
      <c r="AW55" s="248" t="str">
        <f t="shared" si="23"/>
        <v/>
      </c>
      <c r="AX55" s="351" t="str">
        <f t="shared" si="24"/>
        <v/>
      </c>
      <c r="AY55" s="247" t="str">
        <f t="shared" si="25"/>
        <v/>
      </c>
      <c r="AZ55" s="248" t="str">
        <f t="shared" si="26"/>
        <v/>
      </c>
      <c r="BA55" s="351" t="str">
        <f t="shared" si="27"/>
        <v/>
      </c>
    </row>
    <row r="56" spans="1:53" ht="14.45" customHeight="1" x14ac:dyDescent="0.4">
      <c r="A56" s="141"/>
      <c r="B56" s="97">
        <v>50</v>
      </c>
      <c r="C56" s="227">
        <f>IF(เวลาเรียน1!B55="","",เวลาเรียน1!B55)</f>
        <v>17193</v>
      </c>
      <c r="D56" s="228" t="str">
        <f>IF(เวลาเรียน1!C55="","",เวลาเรียน1!C55)</f>
        <v>สรวิชญ์</v>
      </c>
      <c r="E56" s="229" t="str">
        <f>IF(เวลาเรียน1!D55="","",เวลาเรียน1!D55)</f>
        <v>ไตรรัตน์อัศว</v>
      </c>
      <c r="F56" s="150"/>
      <c r="G56" s="306"/>
      <c r="H56" s="307"/>
      <c r="I56" s="307"/>
      <c r="J56" s="307"/>
      <c r="K56" s="307"/>
      <c r="L56" s="307"/>
      <c r="M56" s="307"/>
      <c r="N56" s="308"/>
      <c r="O56" s="237" t="str">
        <f t="shared" si="0"/>
        <v/>
      </c>
      <c r="P56" s="302"/>
      <c r="Q56" s="306"/>
      <c r="R56" s="307"/>
      <c r="S56" s="307"/>
      <c r="T56" s="307"/>
      <c r="U56" s="307"/>
      <c r="V56" s="307"/>
      <c r="W56" s="307"/>
      <c r="X56" s="308"/>
      <c r="Y56" s="237" t="str">
        <f t="shared" si="1"/>
        <v/>
      </c>
      <c r="Z56" s="302"/>
      <c r="AA56" s="245" t="str">
        <f t="shared" si="2"/>
        <v/>
      </c>
      <c r="AB56" s="245" t="str">
        <f t="shared" si="3"/>
        <v xml:space="preserve"> </v>
      </c>
      <c r="AD56" s="247" t="str">
        <f t="shared" si="4"/>
        <v/>
      </c>
      <c r="AE56" s="248" t="str">
        <f t="shared" si="5"/>
        <v/>
      </c>
      <c r="AF56" s="351" t="str">
        <f t="shared" si="6"/>
        <v/>
      </c>
      <c r="AG56" s="247" t="str">
        <f t="shared" si="7"/>
        <v/>
      </c>
      <c r="AH56" s="248" t="str">
        <f t="shared" si="8"/>
        <v/>
      </c>
      <c r="AI56" s="351" t="str">
        <f t="shared" si="9"/>
        <v/>
      </c>
      <c r="AJ56" s="247" t="str">
        <f t="shared" si="10"/>
        <v/>
      </c>
      <c r="AK56" s="248" t="str">
        <f t="shared" si="11"/>
        <v/>
      </c>
      <c r="AL56" s="351" t="str">
        <f t="shared" si="12"/>
        <v/>
      </c>
      <c r="AM56" s="247" t="str">
        <f t="shared" si="13"/>
        <v/>
      </c>
      <c r="AN56" s="248" t="str">
        <f t="shared" si="14"/>
        <v/>
      </c>
      <c r="AO56" s="351" t="str">
        <f t="shared" si="15"/>
        <v/>
      </c>
      <c r="AP56" s="247" t="str">
        <f t="shared" si="16"/>
        <v/>
      </c>
      <c r="AQ56" s="248" t="str">
        <f t="shared" si="17"/>
        <v/>
      </c>
      <c r="AR56" s="351" t="str">
        <f t="shared" si="18"/>
        <v/>
      </c>
      <c r="AS56" s="247" t="str">
        <f t="shared" si="19"/>
        <v/>
      </c>
      <c r="AT56" s="248" t="str">
        <f t="shared" si="20"/>
        <v/>
      </c>
      <c r="AU56" s="351" t="str">
        <f t="shared" si="21"/>
        <v/>
      </c>
      <c r="AV56" s="247" t="str">
        <f t="shared" si="22"/>
        <v/>
      </c>
      <c r="AW56" s="248" t="str">
        <f t="shared" si="23"/>
        <v/>
      </c>
      <c r="AX56" s="351" t="str">
        <f t="shared" si="24"/>
        <v/>
      </c>
      <c r="AY56" s="247" t="str">
        <f t="shared" si="25"/>
        <v/>
      </c>
      <c r="AZ56" s="248" t="str">
        <f t="shared" si="26"/>
        <v/>
      </c>
      <c r="BA56" s="351" t="str">
        <f t="shared" si="27"/>
        <v/>
      </c>
    </row>
    <row r="57" spans="1:53" ht="14.45" customHeight="1" x14ac:dyDescent="0.4">
      <c r="A57" s="141"/>
      <c r="B57" s="97">
        <v>51</v>
      </c>
      <c r="C57" s="227">
        <f>IF(เวลาเรียน1!B56="","",เวลาเรียน1!B56)</f>
        <v>17274</v>
      </c>
      <c r="D57" s="228" t="str">
        <f>IF(เวลาเรียน1!C56="","",เวลาเรียน1!C56)</f>
        <v>ปัณณธร</v>
      </c>
      <c r="E57" s="229" t="str">
        <f>IF(เวลาเรียน1!D56="","",เวลาเรียน1!D56)</f>
        <v>แสงนภากาศ</v>
      </c>
      <c r="F57" s="150"/>
      <c r="G57" s="306"/>
      <c r="H57" s="307"/>
      <c r="I57" s="307"/>
      <c r="J57" s="307"/>
      <c r="K57" s="307"/>
      <c r="L57" s="307"/>
      <c r="M57" s="307"/>
      <c r="N57" s="308"/>
      <c r="O57" s="237" t="str">
        <f t="shared" si="0"/>
        <v/>
      </c>
      <c r="P57" s="302"/>
      <c r="Q57" s="306"/>
      <c r="R57" s="307"/>
      <c r="S57" s="307"/>
      <c r="T57" s="307"/>
      <c r="U57" s="307"/>
      <c r="V57" s="307"/>
      <c r="W57" s="307"/>
      <c r="X57" s="308"/>
      <c r="Y57" s="237" t="str">
        <f t="shared" si="1"/>
        <v/>
      </c>
      <c r="Z57" s="302"/>
      <c r="AA57" s="245" t="str">
        <f t="shared" si="2"/>
        <v/>
      </c>
      <c r="AB57" s="245" t="str">
        <f t="shared" si="3"/>
        <v xml:space="preserve"> </v>
      </c>
      <c r="AD57" s="247" t="str">
        <f t="shared" si="4"/>
        <v/>
      </c>
      <c r="AE57" s="248" t="str">
        <f t="shared" si="5"/>
        <v/>
      </c>
      <c r="AF57" s="351" t="str">
        <f t="shared" si="6"/>
        <v/>
      </c>
      <c r="AG57" s="247" t="str">
        <f t="shared" si="7"/>
        <v/>
      </c>
      <c r="AH57" s="248" t="str">
        <f t="shared" si="8"/>
        <v/>
      </c>
      <c r="AI57" s="351" t="str">
        <f t="shared" si="9"/>
        <v/>
      </c>
      <c r="AJ57" s="247" t="str">
        <f t="shared" si="10"/>
        <v/>
      </c>
      <c r="AK57" s="248" t="str">
        <f t="shared" si="11"/>
        <v/>
      </c>
      <c r="AL57" s="351" t="str">
        <f t="shared" si="12"/>
        <v/>
      </c>
      <c r="AM57" s="247" t="str">
        <f t="shared" si="13"/>
        <v/>
      </c>
      <c r="AN57" s="248" t="str">
        <f t="shared" si="14"/>
        <v/>
      </c>
      <c r="AO57" s="351" t="str">
        <f t="shared" si="15"/>
        <v/>
      </c>
      <c r="AP57" s="247" t="str">
        <f t="shared" si="16"/>
        <v/>
      </c>
      <c r="AQ57" s="248" t="str">
        <f t="shared" si="17"/>
        <v/>
      </c>
      <c r="AR57" s="351" t="str">
        <f t="shared" si="18"/>
        <v/>
      </c>
      <c r="AS57" s="247" t="str">
        <f t="shared" si="19"/>
        <v/>
      </c>
      <c r="AT57" s="248" t="str">
        <f t="shared" si="20"/>
        <v/>
      </c>
      <c r="AU57" s="351" t="str">
        <f t="shared" si="21"/>
        <v/>
      </c>
      <c r="AV57" s="247" t="str">
        <f t="shared" si="22"/>
        <v/>
      </c>
      <c r="AW57" s="248" t="str">
        <f t="shared" si="23"/>
        <v/>
      </c>
      <c r="AX57" s="351" t="str">
        <f t="shared" si="24"/>
        <v/>
      </c>
      <c r="AY57" s="247" t="str">
        <f t="shared" si="25"/>
        <v/>
      </c>
      <c r="AZ57" s="248" t="str">
        <f t="shared" si="26"/>
        <v/>
      </c>
      <c r="BA57" s="351" t="str">
        <f t="shared" si="27"/>
        <v/>
      </c>
    </row>
    <row r="58" spans="1:53" ht="14.45" customHeight="1" x14ac:dyDescent="0.4">
      <c r="A58" s="141"/>
      <c r="B58" s="97">
        <v>52</v>
      </c>
      <c r="C58" s="227" t="str">
        <f>IF(เวลาเรียน1!B57="","",เวลาเรียน1!B57)</f>
        <v/>
      </c>
      <c r="D58" s="228" t="str">
        <f>IF(เวลาเรียน1!C57="","",เวลาเรียน1!C57)</f>
        <v/>
      </c>
      <c r="E58" s="229" t="str">
        <f>IF(เวลาเรียน1!D57="","",เวลาเรียน1!D57)</f>
        <v/>
      </c>
      <c r="F58" s="150"/>
      <c r="G58" s="306"/>
      <c r="H58" s="307"/>
      <c r="I58" s="307"/>
      <c r="J58" s="307"/>
      <c r="K58" s="307"/>
      <c r="L58" s="307"/>
      <c r="M58" s="307"/>
      <c r="N58" s="308"/>
      <c r="O58" s="237" t="str">
        <f t="shared" si="0"/>
        <v/>
      </c>
      <c r="P58" s="302"/>
      <c r="Q58" s="306"/>
      <c r="R58" s="307"/>
      <c r="S58" s="307"/>
      <c r="T58" s="307"/>
      <c r="U58" s="307"/>
      <c r="V58" s="307"/>
      <c r="W58" s="307"/>
      <c r="X58" s="308"/>
      <c r="Y58" s="237" t="str">
        <f t="shared" si="1"/>
        <v/>
      </c>
      <c r="Z58" s="302"/>
      <c r="AA58" s="245" t="str">
        <f t="shared" si="2"/>
        <v/>
      </c>
      <c r="AB58" s="245" t="str">
        <f t="shared" si="3"/>
        <v xml:space="preserve"> </v>
      </c>
      <c r="AD58" s="247" t="str">
        <f t="shared" si="4"/>
        <v/>
      </c>
      <c r="AE58" s="248" t="str">
        <f t="shared" si="5"/>
        <v/>
      </c>
      <c r="AF58" s="351" t="str">
        <f t="shared" si="6"/>
        <v/>
      </c>
      <c r="AG58" s="247" t="str">
        <f t="shared" si="7"/>
        <v/>
      </c>
      <c r="AH58" s="248" t="str">
        <f t="shared" si="8"/>
        <v/>
      </c>
      <c r="AI58" s="351" t="str">
        <f t="shared" si="9"/>
        <v/>
      </c>
      <c r="AJ58" s="247" t="str">
        <f t="shared" si="10"/>
        <v/>
      </c>
      <c r="AK58" s="248" t="str">
        <f t="shared" si="11"/>
        <v/>
      </c>
      <c r="AL58" s="351" t="str">
        <f t="shared" si="12"/>
        <v/>
      </c>
      <c r="AM58" s="247" t="str">
        <f t="shared" si="13"/>
        <v/>
      </c>
      <c r="AN58" s="248" t="str">
        <f t="shared" si="14"/>
        <v/>
      </c>
      <c r="AO58" s="351" t="str">
        <f t="shared" si="15"/>
        <v/>
      </c>
      <c r="AP58" s="247" t="str">
        <f t="shared" si="16"/>
        <v/>
      </c>
      <c r="AQ58" s="248" t="str">
        <f t="shared" si="17"/>
        <v/>
      </c>
      <c r="AR58" s="351" t="str">
        <f t="shared" si="18"/>
        <v/>
      </c>
      <c r="AS58" s="247" t="str">
        <f t="shared" si="19"/>
        <v/>
      </c>
      <c r="AT58" s="248" t="str">
        <f t="shared" si="20"/>
        <v/>
      </c>
      <c r="AU58" s="351" t="str">
        <f t="shared" si="21"/>
        <v/>
      </c>
      <c r="AV58" s="247" t="str">
        <f t="shared" si="22"/>
        <v/>
      </c>
      <c r="AW58" s="248" t="str">
        <f t="shared" si="23"/>
        <v/>
      </c>
      <c r="AX58" s="351" t="str">
        <f t="shared" si="24"/>
        <v/>
      </c>
      <c r="AY58" s="247" t="str">
        <f t="shared" si="25"/>
        <v/>
      </c>
      <c r="AZ58" s="248" t="str">
        <f t="shared" si="26"/>
        <v/>
      </c>
      <c r="BA58" s="351" t="str">
        <f t="shared" si="27"/>
        <v/>
      </c>
    </row>
    <row r="59" spans="1:53" ht="14.45" customHeight="1" x14ac:dyDescent="0.4">
      <c r="A59" s="141"/>
      <c r="B59" s="98">
        <v>53</v>
      </c>
      <c r="C59" s="227" t="str">
        <f>IF(เวลาเรียน1!B58="","",เวลาเรียน1!B58)</f>
        <v/>
      </c>
      <c r="D59" s="228" t="str">
        <f>IF(เวลาเรียน1!C58="","",เวลาเรียน1!C58)</f>
        <v/>
      </c>
      <c r="E59" s="229" t="str">
        <f>IF(เวลาเรียน1!D58="","",เวลาเรียน1!D58)</f>
        <v/>
      </c>
      <c r="F59" s="150"/>
      <c r="G59" s="306"/>
      <c r="H59" s="307"/>
      <c r="I59" s="307"/>
      <c r="J59" s="307"/>
      <c r="K59" s="307"/>
      <c r="L59" s="307"/>
      <c r="M59" s="307"/>
      <c r="N59" s="308"/>
      <c r="O59" s="237" t="str">
        <f t="shared" si="0"/>
        <v/>
      </c>
      <c r="P59" s="302"/>
      <c r="Q59" s="306"/>
      <c r="R59" s="307"/>
      <c r="S59" s="307"/>
      <c r="T59" s="307"/>
      <c r="U59" s="307"/>
      <c r="V59" s="307"/>
      <c r="W59" s="307"/>
      <c r="X59" s="308"/>
      <c r="Y59" s="237" t="str">
        <f t="shared" si="1"/>
        <v/>
      </c>
      <c r="Z59" s="302"/>
      <c r="AA59" s="245" t="str">
        <f t="shared" si="2"/>
        <v/>
      </c>
      <c r="AB59" s="245" t="str">
        <f t="shared" si="3"/>
        <v xml:space="preserve"> </v>
      </c>
      <c r="AD59" s="247" t="str">
        <f t="shared" si="4"/>
        <v/>
      </c>
      <c r="AE59" s="248" t="str">
        <f t="shared" si="5"/>
        <v/>
      </c>
      <c r="AF59" s="351" t="str">
        <f t="shared" si="6"/>
        <v/>
      </c>
      <c r="AG59" s="247" t="str">
        <f t="shared" si="7"/>
        <v/>
      </c>
      <c r="AH59" s="248" t="str">
        <f t="shared" si="8"/>
        <v/>
      </c>
      <c r="AI59" s="351" t="str">
        <f t="shared" si="9"/>
        <v/>
      </c>
      <c r="AJ59" s="247" t="str">
        <f t="shared" si="10"/>
        <v/>
      </c>
      <c r="AK59" s="248" t="str">
        <f t="shared" si="11"/>
        <v/>
      </c>
      <c r="AL59" s="351" t="str">
        <f t="shared" si="12"/>
        <v/>
      </c>
      <c r="AM59" s="247" t="str">
        <f t="shared" si="13"/>
        <v/>
      </c>
      <c r="AN59" s="248" t="str">
        <f t="shared" si="14"/>
        <v/>
      </c>
      <c r="AO59" s="351" t="str">
        <f t="shared" si="15"/>
        <v/>
      </c>
      <c r="AP59" s="247" t="str">
        <f t="shared" si="16"/>
        <v/>
      </c>
      <c r="AQ59" s="248" t="str">
        <f t="shared" si="17"/>
        <v/>
      </c>
      <c r="AR59" s="351" t="str">
        <f t="shared" si="18"/>
        <v/>
      </c>
      <c r="AS59" s="247" t="str">
        <f t="shared" si="19"/>
        <v/>
      </c>
      <c r="AT59" s="248" t="str">
        <f t="shared" si="20"/>
        <v/>
      </c>
      <c r="AU59" s="351" t="str">
        <f t="shared" si="21"/>
        <v/>
      </c>
      <c r="AV59" s="247" t="str">
        <f t="shared" si="22"/>
        <v/>
      </c>
      <c r="AW59" s="248" t="str">
        <f t="shared" si="23"/>
        <v/>
      </c>
      <c r="AX59" s="351" t="str">
        <f t="shared" si="24"/>
        <v/>
      </c>
      <c r="AY59" s="247" t="str">
        <f t="shared" si="25"/>
        <v/>
      </c>
      <c r="AZ59" s="248" t="str">
        <f t="shared" si="26"/>
        <v/>
      </c>
      <c r="BA59" s="351" t="str">
        <f t="shared" si="27"/>
        <v/>
      </c>
    </row>
    <row r="60" spans="1:53" ht="14.45" customHeight="1" x14ac:dyDescent="0.4">
      <c r="A60" s="141"/>
      <c r="B60" s="97">
        <v>54</v>
      </c>
      <c r="C60" s="227" t="str">
        <f>IF(เวลาเรียน1!B59="","",เวลาเรียน1!B59)</f>
        <v/>
      </c>
      <c r="D60" s="228" t="str">
        <f>IF(เวลาเรียน1!C59="","",เวลาเรียน1!C59)</f>
        <v/>
      </c>
      <c r="E60" s="229" t="str">
        <f>IF(เวลาเรียน1!D59="","",เวลาเรียน1!D59)</f>
        <v/>
      </c>
      <c r="F60" s="150"/>
      <c r="G60" s="306"/>
      <c r="H60" s="307"/>
      <c r="I60" s="307"/>
      <c r="J60" s="307"/>
      <c r="K60" s="307"/>
      <c r="L60" s="307"/>
      <c r="M60" s="307"/>
      <c r="N60" s="308"/>
      <c r="O60" s="237" t="str">
        <f t="shared" si="0"/>
        <v/>
      </c>
      <c r="P60" s="302"/>
      <c r="Q60" s="306"/>
      <c r="R60" s="307"/>
      <c r="S60" s="307"/>
      <c r="T60" s="307"/>
      <c r="U60" s="307"/>
      <c r="V60" s="307"/>
      <c r="W60" s="307"/>
      <c r="X60" s="308"/>
      <c r="Y60" s="237" t="str">
        <f t="shared" si="1"/>
        <v/>
      </c>
      <c r="Z60" s="302"/>
      <c r="AA60" s="245" t="str">
        <f t="shared" si="2"/>
        <v/>
      </c>
      <c r="AB60" s="245" t="str">
        <f t="shared" si="3"/>
        <v xml:space="preserve"> </v>
      </c>
      <c r="AD60" s="247" t="str">
        <f t="shared" si="4"/>
        <v/>
      </c>
      <c r="AE60" s="248" t="str">
        <f t="shared" si="5"/>
        <v/>
      </c>
      <c r="AF60" s="351" t="str">
        <f t="shared" si="6"/>
        <v/>
      </c>
      <c r="AG60" s="247" t="str">
        <f t="shared" si="7"/>
        <v/>
      </c>
      <c r="AH60" s="248" t="str">
        <f t="shared" si="8"/>
        <v/>
      </c>
      <c r="AI60" s="351" t="str">
        <f t="shared" si="9"/>
        <v/>
      </c>
      <c r="AJ60" s="247" t="str">
        <f t="shared" si="10"/>
        <v/>
      </c>
      <c r="AK60" s="248" t="str">
        <f t="shared" si="11"/>
        <v/>
      </c>
      <c r="AL60" s="351" t="str">
        <f t="shared" si="12"/>
        <v/>
      </c>
      <c r="AM60" s="247" t="str">
        <f t="shared" si="13"/>
        <v/>
      </c>
      <c r="AN60" s="248" t="str">
        <f t="shared" si="14"/>
        <v/>
      </c>
      <c r="AO60" s="351" t="str">
        <f t="shared" si="15"/>
        <v/>
      </c>
      <c r="AP60" s="247" t="str">
        <f t="shared" si="16"/>
        <v/>
      </c>
      <c r="AQ60" s="248" t="str">
        <f t="shared" si="17"/>
        <v/>
      </c>
      <c r="AR60" s="351" t="str">
        <f t="shared" si="18"/>
        <v/>
      </c>
      <c r="AS60" s="247" t="str">
        <f t="shared" si="19"/>
        <v/>
      </c>
      <c r="AT60" s="248" t="str">
        <f t="shared" si="20"/>
        <v/>
      </c>
      <c r="AU60" s="351" t="str">
        <f t="shared" si="21"/>
        <v/>
      </c>
      <c r="AV60" s="247" t="str">
        <f t="shared" si="22"/>
        <v/>
      </c>
      <c r="AW60" s="248" t="str">
        <f t="shared" si="23"/>
        <v/>
      </c>
      <c r="AX60" s="351" t="str">
        <f t="shared" si="24"/>
        <v/>
      </c>
      <c r="AY60" s="247" t="str">
        <f t="shared" si="25"/>
        <v/>
      </c>
      <c r="AZ60" s="248" t="str">
        <f t="shared" si="26"/>
        <v/>
      </c>
      <c r="BA60" s="351" t="str">
        <f t="shared" si="27"/>
        <v/>
      </c>
    </row>
    <row r="61" spans="1:53" ht="14.45" customHeight="1" x14ac:dyDescent="0.4">
      <c r="A61" s="141"/>
      <c r="B61" s="98">
        <v>55</v>
      </c>
      <c r="C61" s="227" t="str">
        <f>IF(เวลาเรียน1!B60="","",เวลาเรียน1!B60)</f>
        <v/>
      </c>
      <c r="D61" s="228" t="str">
        <f>IF(เวลาเรียน1!C60="","",เวลาเรียน1!C60)</f>
        <v/>
      </c>
      <c r="E61" s="229" t="str">
        <f>IF(เวลาเรียน1!D60="","",เวลาเรียน1!D60)</f>
        <v/>
      </c>
      <c r="F61" s="150"/>
      <c r="G61" s="309"/>
      <c r="H61" s="310"/>
      <c r="I61" s="310"/>
      <c r="J61" s="310"/>
      <c r="K61" s="310"/>
      <c r="L61" s="310"/>
      <c r="M61" s="310"/>
      <c r="N61" s="311"/>
      <c r="O61" s="237" t="str">
        <f t="shared" si="0"/>
        <v/>
      </c>
      <c r="P61" s="302"/>
      <c r="Q61" s="309"/>
      <c r="R61" s="310"/>
      <c r="S61" s="310"/>
      <c r="T61" s="310"/>
      <c r="U61" s="310"/>
      <c r="V61" s="310"/>
      <c r="W61" s="310"/>
      <c r="X61" s="311"/>
      <c r="Y61" s="237" t="str">
        <f t="shared" si="1"/>
        <v/>
      </c>
      <c r="Z61" s="302"/>
      <c r="AA61" s="245" t="str">
        <f t="shared" si="2"/>
        <v/>
      </c>
      <c r="AB61" s="245" t="str">
        <f t="shared" si="3"/>
        <v xml:space="preserve"> </v>
      </c>
      <c r="AD61" s="247" t="str">
        <f t="shared" si="4"/>
        <v/>
      </c>
      <c r="AE61" s="248" t="str">
        <f t="shared" si="5"/>
        <v/>
      </c>
      <c r="AF61" s="351" t="str">
        <f t="shared" si="6"/>
        <v/>
      </c>
      <c r="AG61" s="247" t="str">
        <f t="shared" si="7"/>
        <v/>
      </c>
      <c r="AH61" s="248" t="str">
        <f t="shared" si="8"/>
        <v/>
      </c>
      <c r="AI61" s="351" t="str">
        <f t="shared" si="9"/>
        <v/>
      </c>
      <c r="AJ61" s="247" t="str">
        <f t="shared" si="10"/>
        <v/>
      </c>
      <c r="AK61" s="248" t="str">
        <f t="shared" si="11"/>
        <v/>
      </c>
      <c r="AL61" s="351" t="str">
        <f t="shared" si="12"/>
        <v/>
      </c>
      <c r="AM61" s="247" t="str">
        <f t="shared" si="13"/>
        <v/>
      </c>
      <c r="AN61" s="248" t="str">
        <f t="shared" si="14"/>
        <v/>
      </c>
      <c r="AO61" s="351" t="str">
        <f t="shared" si="15"/>
        <v/>
      </c>
      <c r="AP61" s="247" t="str">
        <f t="shared" si="16"/>
        <v/>
      </c>
      <c r="AQ61" s="248" t="str">
        <f t="shared" si="17"/>
        <v/>
      </c>
      <c r="AR61" s="351" t="str">
        <f t="shared" si="18"/>
        <v/>
      </c>
      <c r="AS61" s="247" t="str">
        <f t="shared" si="19"/>
        <v/>
      </c>
      <c r="AT61" s="248" t="str">
        <f t="shared" si="20"/>
        <v/>
      </c>
      <c r="AU61" s="351" t="str">
        <f t="shared" si="21"/>
        <v/>
      </c>
      <c r="AV61" s="247" t="str">
        <f t="shared" si="22"/>
        <v/>
      </c>
      <c r="AW61" s="248" t="str">
        <f t="shared" si="23"/>
        <v/>
      </c>
      <c r="AX61" s="351" t="str">
        <f t="shared" si="24"/>
        <v/>
      </c>
      <c r="AY61" s="247" t="str">
        <f t="shared" si="25"/>
        <v/>
      </c>
      <c r="AZ61" s="248" t="str">
        <f t="shared" si="26"/>
        <v/>
      </c>
      <c r="BA61" s="351" t="str">
        <f t="shared" si="27"/>
        <v/>
      </c>
    </row>
    <row r="62" spans="1:53" ht="14.45" customHeight="1" x14ac:dyDescent="0.4">
      <c r="A62" s="141"/>
      <c r="B62" s="98">
        <v>56</v>
      </c>
      <c r="C62" s="227" t="str">
        <f>IF(เวลาเรียน1!B61="","",เวลาเรียน1!B61)</f>
        <v/>
      </c>
      <c r="D62" s="228" t="str">
        <f>IF(เวลาเรียน1!C61="","",เวลาเรียน1!C61)</f>
        <v/>
      </c>
      <c r="E62" s="229" t="str">
        <f>IF(เวลาเรียน1!D61="","",เวลาเรียน1!D61)</f>
        <v/>
      </c>
      <c r="F62" s="150"/>
      <c r="G62" s="309"/>
      <c r="H62" s="310"/>
      <c r="I62" s="310"/>
      <c r="J62" s="310"/>
      <c r="K62" s="310"/>
      <c r="L62" s="310"/>
      <c r="M62" s="310"/>
      <c r="N62" s="311"/>
      <c r="O62" s="237" t="str">
        <f t="shared" si="0"/>
        <v/>
      </c>
      <c r="P62" s="302"/>
      <c r="Q62" s="309"/>
      <c r="R62" s="310"/>
      <c r="S62" s="310"/>
      <c r="T62" s="310"/>
      <c r="U62" s="310"/>
      <c r="V62" s="310"/>
      <c r="W62" s="310"/>
      <c r="X62" s="311"/>
      <c r="Y62" s="237" t="str">
        <f t="shared" si="1"/>
        <v/>
      </c>
      <c r="Z62" s="302"/>
      <c r="AA62" s="245" t="str">
        <f t="shared" si="2"/>
        <v/>
      </c>
      <c r="AB62" s="245" t="str">
        <f t="shared" si="3"/>
        <v xml:space="preserve"> </v>
      </c>
      <c r="AD62" s="247" t="str">
        <f t="shared" si="4"/>
        <v/>
      </c>
      <c r="AE62" s="248" t="str">
        <f t="shared" si="5"/>
        <v/>
      </c>
      <c r="AF62" s="351" t="str">
        <f t="shared" si="6"/>
        <v/>
      </c>
      <c r="AG62" s="247" t="str">
        <f t="shared" si="7"/>
        <v/>
      </c>
      <c r="AH62" s="248" t="str">
        <f t="shared" si="8"/>
        <v/>
      </c>
      <c r="AI62" s="351" t="str">
        <f t="shared" si="9"/>
        <v/>
      </c>
      <c r="AJ62" s="247" t="str">
        <f t="shared" si="10"/>
        <v/>
      </c>
      <c r="AK62" s="248" t="str">
        <f t="shared" si="11"/>
        <v/>
      </c>
      <c r="AL62" s="351" t="str">
        <f t="shared" si="12"/>
        <v/>
      </c>
      <c r="AM62" s="247" t="str">
        <f t="shared" si="13"/>
        <v/>
      </c>
      <c r="AN62" s="248" t="str">
        <f t="shared" si="14"/>
        <v/>
      </c>
      <c r="AO62" s="351" t="str">
        <f t="shared" si="15"/>
        <v/>
      </c>
      <c r="AP62" s="247" t="str">
        <f t="shared" si="16"/>
        <v/>
      </c>
      <c r="AQ62" s="248" t="str">
        <f t="shared" si="17"/>
        <v/>
      </c>
      <c r="AR62" s="351" t="str">
        <f t="shared" si="18"/>
        <v/>
      </c>
      <c r="AS62" s="247" t="str">
        <f t="shared" si="19"/>
        <v/>
      </c>
      <c r="AT62" s="248" t="str">
        <f t="shared" si="20"/>
        <v/>
      </c>
      <c r="AU62" s="351" t="str">
        <f t="shared" si="21"/>
        <v/>
      </c>
      <c r="AV62" s="247" t="str">
        <f t="shared" si="22"/>
        <v/>
      </c>
      <c r="AW62" s="248" t="str">
        <f t="shared" si="23"/>
        <v/>
      </c>
      <c r="AX62" s="351" t="str">
        <f t="shared" si="24"/>
        <v/>
      </c>
      <c r="AY62" s="247" t="str">
        <f t="shared" si="25"/>
        <v/>
      </c>
      <c r="AZ62" s="248" t="str">
        <f t="shared" si="26"/>
        <v/>
      </c>
      <c r="BA62" s="351" t="str">
        <f t="shared" si="27"/>
        <v/>
      </c>
    </row>
    <row r="63" spans="1:53" ht="14.45" customHeight="1" x14ac:dyDescent="0.4">
      <c r="A63" s="141"/>
      <c r="B63" s="98">
        <v>57</v>
      </c>
      <c r="C63" s="227" t="str">
        <f>IF(เวลาเรียน1!B62="","",เวลาเรียน1!B62)</f>
        <v/>
      </c>
      <c r="D63" s="228" t="str">
        <f>IF(เวลาเรียน1!C62="","",เวลาเรียน1!C62)</f>
        <v/>
      </c>
      <c r="E63" s="229" t="str">
        <f>IF(เวลาเรียน1!D62="","",เวลาเรียน1!D62)</f>
        <v/>
      </c>
      <c r="F63" s="150"/>
      <c r="G63" s="309"/>
      <c r="H63" s="310"/>
      <c r="I63" s="310"/>
      <c r="J63" s="310"/>
      <c r="K63" s="310"/>
      <c r="L63" s="310"/>
      <c r="M63" s="310"/>
      <c r="N63" s="311"/>
      <c r="O63" s="237" t="str">
        <f t="shared" si="0"/>
        <v/>
      </c>
      <c r="P63" s="302"/>
      <c r="Q63" s="309"/>
      <c r="R63" s="310"/>
      <c r="S63" s="310"/>
      <c r="T63" s="310"/>
      <c r="U63" s="310"/>
      <c r="V63" s="310"/>
      <c r="W63" s="310"/>
      <c r="X63" s="311"/>
      <c r="Y63" s="237" t="str">
        <f t="shared" si="1"/>
        <v/>
      </c>
      <c r="Z63" s="302"/>
      <c r="AA63" s="245" t="str">
        <f t="shared" si="2"/>
        <v/>
      </c>
      <c r="AB63" s="245" t="str">
        <f t="shared" si="3"/>
        <v xml:space="preserve"> </v>
      </c>
      <c r="AD63" s="247" t="str">
        <f t="shared" si="4"/>
        <v/>
      </c>
      <c r="AE63" s="248" t="str">
        <f t="shared" si="5"/>
        <v/>
      </c>
      <c r="AF63" s="351" t="str">
        <f t="shared" si="6"/>
        <v/>
      </c>
      <c r="AG63" s="247" t="str">
        <f t="shared" si="7"/>
        <v/>
      </c>
      <c r="AH63" s="248" t="str">
        <f t="shared" si="8"/>
        <v/>
      </c>
      <c r="AI63" s="351" t="str">
        <f t="shared" si="9"/>
        <v/>
      </c>
      <c r="AJ63" s="247" t="str">
        <f t="shared" si="10"/>
        <v/>
      </c>
      <c r="AK63" s="248" t="str">
        <f t="shared" si="11"/>
        <v/>
      </c>
      <c r="AL63" s="351" t="str">
        <f t="shared" si="12"/>
        <v/>
      </c>
      <c r="AM63" s="247" t="str">
        <f t="shared" si="13"/>
        <v/>
      </c>
      <c r="AN63" s="248" t="str">
        <f t="shared" si="14"/>
        <v/>
      </c>
      <c r="AO63" s="351" t="str">
        <f t="shared" si="15"/>
        <v/>
      </c>
      <c r="AP63" s="247" t="str">
        <f t="shared" si="16"/>
        <v/>
      </c>
      <c r="AQ63" s="248" t="str">
        <f t="shared" si="17"/>
        <v/>
      </c>
      <c r="AR63" s="351" t="str">
        <f t="shared" si="18"/>
        <v/>
      </c>
      <c r="AS63" s="247" t="str">
        <f t="shared" si="19"/>
        <v/>
      </c>
      <c r="AT63" s="248" t="str">
        <f t="shared" si="20"/>
        <v/>
      </c>
      <c r="AU63" s="351" t="str">
        <f t="shared" si="21"/>
        <v/>
      </c>
      <c r="AV63" s="247" t="str">
        <f t="shared" si="22"/>
        <v/>
      </c>
      <c r="AW63" s="248" t="str">
        <f t="shared" si="23"/>
        <v/>
      </c>
      <c r="AX63" s="351" t="str">
        <f t="shared" si="24"/>
        <v/>
      </c>
      <c r="AY63" s="247" t="str">
        <f t="shared" si="25"/>
        <v/>
      </c>
      <c r="AZ63" s="248" t="str">
        <f t="shared" si="26"/>
        <v/>
      </c>
      <c r="BA63" s="351" t="str">
        <f t="shared" si="27"/>
        <v/>
      </c>
    </row>
    <row r="64" spans="1:53" ht="14.45" customHeight="1" x14ac:dyDescent="0.4">
      <c r="A64" s="141"/>
      <c r="B64" s="98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309"/>
      <c r="H64" s="310"/>
      <c r="I64" s="310"/>
      <c r="J64" s="310"/>
      <c r="K64" s="310"/>
      <c r="L64" s="310"/>
      <c r="M64" s="310"/>
      <c r="N64" s="311"/>
      <c r="O64" s="237" t="str">
        <f t="shared" si="0"/>
        <v/>
      </c>
      <c r="P64" s="302"/>
      <c r="Q64" s="309"/>
      <c r="R64" s="310"/>
      <c r="S64" s="310"/>
      <c r="T64" s="310"/>
      <c r="U64" s="310"/>
      <c r="V64" s="310"/>
      <c r="W64" s="310"/>
      <c r="X64" s="311"/>
      <c r="Y64" s="237" t="str">
        <f t="shared" si="1"/>
        <v/>
      </c>
      <c r="Z64" s="302"/>
      <c r="AA64" s="245" t="str">
        <f t="shared" si="2"/>
        <v/>
      </c>
      <c r="AB64" s="245" t="str">
        <f t="shared" si="3"/>
        <v xml:space="preserve"> </v>
      </c>
      <c r="AD64" s="247" t="str">
        <f t="shared" si="4"/>
        <v/>
      </c>
      <c r="AE64" s="248" t="str">
        <f t="shared" si="5"/>
        <v/>
      </c>
      <c r="AF64" s="351" t="str">
        <f t="shared" si="6"/>
        <v/>
      </c>
      <c r="AG64" s="247" t="str">
        <f t="shared" si="7"/>
        <v/>
      </c>
      <c r="AH64" s="248" t="str">
        <f t="shared" si="8"/>
        <v/>
      </c>
      <c r="AI64" s="351" t="str">
        <f t="shared" si="9"/>
        <v/>
      </c>
      <c r="AJ64" s="247" t="str">
        <f t="shared" si="10"/>
        <v/>
      </c>
      <c r="AK64" s="248" t="str">
        <f t="shared" si="11"/>
        <v/>
      </c>
      <c r="AL64" s="351" t="str">
        <f t="shared" si="12"/>
        <v/>
      </c>
      <c r="AM64" s="247" t="str">
        <f t="shared" si="13"/>
        <v/>
      </c>
      <c r="AN64" s="248" t="str">
        <f t="shared" si="14"/>
        <v/>
      </c>
      <c r="AO64" s="351" t="str">
        <f t="shared" si="15"/>
        <v/>
      </c>
      <c r="AP64" s="247" t="str">
        <f t="shared" si="16"/>
        <v/>
      </c>
      <c r="AQ64" s="248" t="str">
        <f t="shared" si="17"/>
        <v/>
      </c>
      <c r="AR64" s="351" t="str">
        <f t="shared" si="18"/>
        <v/>
      </c>
      <c r="AS64" s="247" t="str">
        <f t="shared" si="19"/>
        <v/>
      </c>
      <c r="AT64" s="248" t="str">
        <f t="shared" si="20"/>
        <v/>
      </c>
      <c r="AU64" s="351" t="str">
        <f t="shared" si="21"/>
        <v/>
      </c>
      <c r="AV64" s="247" t="str">
        <f t="shared" si="22"/>
        <v/>
      </c>
      <c r="AW64" s="248" t="str">
        <f t="shared" si="23"/>
        <v/>
      </c>
      <c r="AX64" s="351" t="str">
        <f t="shared" si="24"/>
        <v/>
      </c>
      <c r="AY64" s="247" t="str">
        <f t="shared" si="25"/>
        <v/>
      </c>
      <c r="AZ64" s="248" t="str">
        <f t="shared" si="26"/>
        <v/>
      </c>
      <c r="BA64" s="351" t="str">
        <f t="shared" si="27"/>
        <v/>
      </c>
    </row>
    <row r="65" spans="1:53" ht="14.45" customHeight="1" x14ac:dyDescent="0.4">
      <c r="A65" s="141"/>
      <c r="B65" s="97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309"/>
      <c r="H65" s="310"/>
      <c r="I65" s="310"/>
      <c r="J65" s="310"/>
      <c r="K65" s="310"/>
      <c r="L65" s="310"/>
      <c r="M65" s="310"/>
      <c r="N65" s="311"/>
      <c r="O65" s="237" t="str">
        <f t="shared" si="0"/>
        <v/>
      </c>
      <c r="P65" s="302"/>
      <c r="Q65" s="309"/>
      <c r="R65" s="310"/>
      <c r="S65" s="310"/>
      <c r="T65" s="310"/>
      <c r="U65" s="310"/>
      <c r="V65" s="310"/>
      <c r="W65" s="310"/>
      <c r="X65" s="311"/>
      <c r="Y65" s="237" t="str">
        <f t="shared" si="1"/>
        <v/>
      </c>
      <c r="Z65" s="302"/>
      <c r="AA65" s="245" t="str">
        <f t="shared" si="2"/>
        <v/>
      </c>
      <c r="AB65" s="245" t="str">
        <f t="shared" si="3"/>
        <v xml:space="preserve"> </v>
      </c>
      <c r="AD65" s="247" t="str">
        <f t="shared" si="4"/>
        <v/>
      </c>
      <c r="AE65" s="248" t="str">
        <f t="shared" si="5"/>
        <v/>
      </c>
      <c r="AF65" s="351" t="str">
        <f t="shared" si="6"/>
        <v/>
      </c>
      <c r="AG65" s="247" t="str">
        <f t="shared" si="7"/>
        <v/>
      </c>
      <c r="AH65" s="248" t="str">
        <f t="shared" si="8"/>
        <v/>
      </c>
      <c r="AI65" s="351" t="str">
        <f t="shared" si="9"/>
        <v/>
      </c>
      <c r="AJ65" s="247" t="str">
        <f t="shared" si="10"/>
        <v/>
      </c>
      <c r="AK65" s="248" t="str">
        <f t="shared" si="11"/>
        <v/>
      </c>
      <c r="AL65" s="351" t="str">
        <f t="shared" si="12"/>
        <v/>
      </c>
      <c r="AM65" s="247" t="str">
        <f t="shared" si="13"/>
        <v/>
      </c>
      <c r="AN65" s="248" t="str">
        <f t="shared" si="14"/>
        <v/>
      </c>
      <c r="AO65" s="351" t="str">
        <f t="shared" si="15"/>
        <v/>
      </c>
      <c r="AP65" s="247" t="str">
        <f t="shared" si="16"/>
        <v/>
      </c>
      <c r="AQ65" s="248" t="str">
        <f t="shared" si="17"/>
        <v/>
      </c>
      <c r="AR65" s="351" t="str">
        <f t="shared" si="18"/>
        <v/>
      </c>
      <c r="AS65" s="247" t="str">
        <f t="shared" si="19"/>
        <v/>
      </c>
      <c r="AT65" s="248" t="str">
        <f t="shared" si="20"/>
        <v/>
      </c>
      <c r="AU65" s="351" t="str">
        <f t="shared" si="21"/>
        <v/>
      </c>
      <c r="AV65" s="247" t="str">
        <f t="shared" si="22"/>
        <v/>
      </c>
      <c r="AW65" s="248" t="str">
        <f t="shared" si="23"/>
        <v/>
      </c>
      <c r="AX65" s="351" t="str">
        <f t="shared" si="24"/>
        <v/>
      </c>
      <c r="AY65" s="247" t="str">
        <f t="shared" si="25"/>
        <v/>
      </c>
      <c r="AZ65" s="248" t="str">
        <f t="shared" si="26"/>
        <v/>
      </c>
      <c r="BA65" s="351" t="str">
        <f t="shared" si="27"/>
        <v/>
      </c>
    </row>
    <row r="66" spans="1:53" ht="14.45" customHeight="1" thickBot="1" x14ac:dyDescent="0.45">
      <c r="A66" s="141"/>
      <c r="B66" s="98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312"/>
      <c r="H66" s="313"/>
      <c r="I66" s="313"/>
      <c r="J66" s="313"/>
      <c r="K66" s="313"/>
      <c r="L66" s="313"/>
      <c r="M66" s="313"/>
      <c r="N66" s="314"/>
      <c r="O66" s="237" t="str">
        <f t="shared" si="0"/>
        <v/>
      </c>
      <c r="P66" s="302"/>
      <c r="Q66" s="312"/>
      <c r="R66" s="313"/>
      <c r="S66" s="313"/>
      <c r="T66" s="313"/>
      <c r="U66" s="313"/>
      <c r="V66" s="313"/>
      <c r="W66" s="313"/>
      <c r="X66" s="314"/>
      <c r="Y66" s="237" t="str">
        <f t="shared" si="1"/>
        <v/>
      </c>
      <c r="Z66" s="302"/>
      <c r="AA66" s="245" t="str">
        <f t="shared" si="2"/>
        <v/>
      </c>
      <c r="AB66" s="245" t="str">
        <f t="shared" si="3"/>
        <v xml:space="preserve"> </v>
      </c>
      <c r="AD66" s="247" t="str">
        <f t="shared" si="4"/>
        <v/>
      </c>
      <c r="AE66" s="248" t="str">
        <f t="shared" si="5"/>
        <v/>
      </c>
      <c r="AF66" s="351" t="str">
        <f t="shared" si="6"/>
        <v/>
      </c>
      <c r="AG66" s="247" t="str">
        <f t="shared" si="7"/>
        <v/>
      </c>
      <c r="AH66" s="248" t="str">
        <f t="shared" si="8"/>
        <v/>
      </c>
      <c r="AI66" s="351" t="str">
        <f t="shared" si="9"/>
        <v/>
      </c>
      <c r="AJ66" s="247" t="str">
        <f t="shared" si="10"/>
        <v/>
      </c>
      <c r="AK66" s="248" t="str">
        <f t="shared" si="11"/>
        <v/>
      </c>
      <c r="AL66" s="351" t="str">
        <f t="shared" si="12"/>
        <v/>
      </c>
      <c r="AM66" s="247" t="str">
        <f t="shared" si="13"/>
        <v/>
      </c>
      <c r="AN66" s="248" t="str">
        <f t="shared" si="14"/>
        <v/>
      </c>
      <c r="AO66" s="351" t="str">
        <f t="shared" si="15"/>
        <v/>
      </c>
      <c r="AP66" s="247" t="str">
        <f t="shared" si="16"/>
        <v/>
      </c>
      <c r="AQ66" s="248" t="str">
        <f t="shared" si="17"/>
        <v/>
      </c>
      <c r="AR66" s="351" t="str">
        <f t="shared" si="18"/>
        <v/>
      </c>
      <c r="AS66" s="247" t="str">
        <f t="shared" si="19"/>
        <v/>
      </c>
      <c r="AT66" s="248" t="str">
        <f t="shared" si="20"/>
        <v/>
      </c>
      <c r="AU66" s="351" t="str">
        <f t="shared" si="21"/>
        <v/>
      </c>
      <c r="AV66" s="247" t="str">
        <f t="shared" si="22"/>
        <v/>
      </c>
      <c r="AW66" s="248" t="str">
        <f t="shared" si="23"/>
        <v/>
      </c>
      <c r="AX66" s="351" t="str">
        <f t="shared" si="24"/>
        <v/>
      </c>
      <c r="AY66" s="247" t="str">
        <f t="shared" si="25"/>
        <v/>
      </c>
      <c r="AZ66" s="248" t="str">
        <f t="shared" si="26"/>
        <v/>
      </c>
      <c r="BA66" s="351" t="str">
        <f t="shared" si="27"/>
        <v/>
      </c>
    </row>
    <row r="67" spans="1:53" ht="24" x14ac:dyDescent="0.55000000000000004">
      <c r="A67" s="141"/>
      <c r="B67" s="158"/>
      <c r="C67" s="158"/>
      <c r="D67" s="159"/>
      <c r="E67" s="160"/>
      <c r="F67" s="151"/>
      <c r="G67" s="152"/>
      <c r="H67" s="152"/>
      <c r="I67" s="152"/>
      <c r="J67" s="152"/>
      <c r="K67" s="152"/>
      <c r="L67" s="152"/>
      <c r="M67" s="152"/>
      <c r="N67" s="152"/>
      <c r="O67" s="152"/>
      <c r="P67" s="151"/>
      <c r="Q67" s="152"/>
      <c r="R67" s="152"/>
      <c r="S67" s="152"/>
      <c r="T67" s="152"/>
      <c r="U67" s="152"/>
      <c r="V67" s="152"/>
      <c r="W67" s="152"/>
      <c r="X67" s="152"/>
      <c r="Y67" s="152"/>
      <c r="Z67" s="151"/>
      <c r="AA67" s="152"/>
      <c r="AB67" s="152"/>
      <c r="AD67" s="471" t="s">
        <v>33</v>
      </c>
      <c r="AE67" s="454"/>
      <c r="AF67" s="323">
        <f>COUNTIF($AF$7:$AF$66,"ดีเยี่ยม")</f>
        <v>0</v>
      </c>
      <c r="AG67" s="471" t="s">
        <v>33</v>
      </c>
      <c r="AH67" s="454"/>
      <c r="AI67" s="324">
        <f>COUNTIF($AI$7:$AI$66,"ดีเยี่ยม")</f>
        <v>0</v>
      </c>
      <c r="AJ67" s="453" t="s">
        <v>33</v>
      </c>
      <c r="AK67" s="454"/>
      <c r="AL67" s="324">
        <f>COUNTIF($AL$7:$AL$66,"ดีเยี่ยม")</f>
        <v>0</v>
      </c>
      <c r="AM67" s="453" t="s">
        <v>33</v>
      </c>
      <c r="AN67" s="454"/>
      <c r="AO67" s="324">
        <f>COUNTIF($AO$7:$AO$66,"ดีเยี่ยม")</f>
        <v>0</v>
      </c>
      <c r="AP67" s="453" t="s">
        <v>33</v>
      </c>
      <c r="AQ67" s="454"/>
      <c r="AR67" s="324">
        <f>COUNTIF($AR$7:$AR$66,"ดีเยี่ยม")</f>
        <v>0</v>
      </c>
      <c r="AS67" s="453" t="s">
        <v>33</v>
      </c>
      <c r="AT67" s="454"/>
      <c r="AU67" s="324">
        <f>COUNTIF($AU$7:$AU$66,"ดีเยี่ยม")</f>
        <v>0</v>
      </c>
      <c r="AV67" s="453" t="s">
        <v>33</v>
      </c>
      <c r="AW67" s="454"/>
      <c r="AX67" s="324">
        <f>COUNTIF($AX$7:$AX$66,"ดีเยี่ยม")</f>
        <v>0</v>
      </c>
      <c r="AY67" s="453" t="s">
        <v>33</v>
      </c>
      <c r="AZ67" s="454"/>
      <c r="BA67" s="324">
        <f>COUNTIF($BA$7:$BA$66,"ดีเยี่ยม")</f>
        <v>0</v>
      </c>
    </row>
    <row r="68" spans="1:53" ht="24" x14ac:dyDescent="0.55000000000000004">
      <c r="AD68" s="447" t="s">
        <v>35</v>
      </c>
      <c r="AE68" s="448"/>
      <c r="AF68" s="325">
        <f>COUNTIF($AF$7:$AF$66,"ดี")</f>
        <v>0</v>
      </c>
      <c r="AG68" s="447" t="s">
        <v>35</v>
      </c>
      <c r="AH68" s="448"/>
      <c r="AI68" s="326">
        <f>COUNTIF($AI$7:$AI$66,"ดี")</f>
        <v>0</v>
      </c>
      <c r="AJ68" s="449" t="s">
        <v>35</v>
      </c>
      <c r="AK68" s="448"/>
      <c r="AL68" s="326">
        <f>COUNTIF($AL$7:$AL$66,"ดี")</f>
        <v>0</v>
      </c>
      <c r="AM68" s="449" t="s">
        <v>35</v>
      </c>
      <c r="AN68" s="448"/>
      <c r="AO68" s="326">
        <f>COUNTIF($AO$7:$AO$66,"ดี")</f>
        <v>0</v>
      </c>
      <c r="AP68" s="449" t="s">
        <v>35</v>
      </c>
      <c r="AQ68" s="448"/>
      <c r="AR68" s="326">
        <f>COUNTIF($AR$7:$AR$66,"ดี")</f>
        <v>0</v>
      </c>
      <c r="AS68" s="449" t="s">
        <v>35</v>
      </c>
      <c r="AT68" s="448"/>
      <c r="AU68" s="326">
        <f>COUNTIF($AU$7:$AU$66,"ดี")</f>
        <v>0</v>
      </c>
      <c r="AV68" s="449" t="s">
        <v>35</v>
      </c>
      <c r="AW68" s="448"/>
      <c r="AX68" s="326">
        <f>COUNTIF($AX$7:$AX$66,"ดี")</f>
        <v>0</v>
      </c>
      <c r="AY68" s="449" t="s">
        <v>35</v>
      </c>
      <c r="AZ68" s="448"/>
      <c r="BA68" s="326">
        <f>COUNTIF($BA$7:$BA$66,"ดี")</f>
        <v>0</v>
      </c>
    </row>
    <row r="69" spans="1:53" ht="24" x14ac:dyDescent="0.55000000000000004">
      <c r="AD69" s="447" t="s">
        <v>51</v>
      </c>
      <c r="AE69" s="448"/>
      <c r="AF69" s="325">
        <f>COUNTIF($AF$7:$AF$66,"ผ่าน")</f>
        <v>0</v>
      </c>
      <c r="AG69" s="447" t="s">
        <v>51</v>
      </c>
      <c r="AH69" s="448"/>
      <c r="AI69" s="326">
        <f>COUNTIF($AI$7:$AI$66,"ผ่าน")</f>
        <v>0</v>
      </c>
      <c r="AJ69" s="449" t="s">
        <v>51</v>
      </c>
      <c r="AK69" s="448"/>
      <c r="AL69" s="326">
        <f>COUNTIF($AL$7:$AL$66,"ผ่าน")</f>
        <v>0</v>
      </c>
      <c r="AM69" s="449" t="s">
        <v>51</v>
      </c>
      <c r="AN69" s="448"/>
      <c r="AO69" s="326">
        <f>COUNTIF($AO$7:$AO$66,"ผ่าน")</f>
        <v>0</v>
      </c>
      <c r="AP69" s="449" t="s">
        <v>51</v>
      </c>
      <c r="AQ69" s="448"/>
      <c r="AR69" s="326">
        <f>COUNTIF($AR$7:$AR$66,"ผ่าน")</f>
        <v>0</v>
      </c>
      <c r="AS69" s="449" t="s">
        <v>51</v>
      </c>
      <c r="AT69" s="448"/>
      <c r="AU69" s="326">
        <f>COUNTIF($AU$7:$AU$66,"ผ่าน")</f>
        <v>0</v>
      </c>
      <c r="AV69" s="449" t="s">
        <v>51</v>
      </c>
      <c r="AW69" s="448"/>
      <c r="AX69" s="326">
        <f>COUNTIF($AX$7:$AX$66,"ผ่าน")</f>
        <v>0</v>
      </c>
      <c r="AY69" s="449" t="s">
        <v>51</v>
      </c>
      <c r="AZ69" s="448"/>
      <c r="BA69" s="326">
        <f>COUNTIF($BA$7:$BA$66,"ผ่าน")</f>
        <v>0</v>
      </c>
    </row>
    <row r="70" spans="1:53" ht="24.75" thickBot="1" x14ac:dyDescent="0.6">
      <c r="AD70" s="450" t="s">
        <v>167</v>
      </c>
      <c r="AE70" s="451"/>
      <c r="AF70" s="327">
        <f>COUNTIF($AF$7:$AF$66,"ไม่ผ่าน")</f>
        <v>0</v>
      </c>
      <c r="AG70" s="450" t="s">
        <v>167</v>
      </c>
      <c r="AH70" s="451"/>
      <c r="AI70" s="328">
        <f>COUNTIF($AI$7:$AI$66,"ไม่ผ่าน")</f>
        <v>0</v>
      </c>
      <c r="AJ70" s="452" t="s">
        <v>167</v>
      </c>
      <c r="AK70" s="451"/>
      <c r="AL70" s="328">
        <f>COUNTIF($AL$7:$AL$66,"ไม่ผ่าน")</f>
        <v>0</v>
      </c>
      <c r="AM70" s="452" t="s">
        <v>167</v>
      </c>
      <c r="AN70" s="451"/>
      <c r="AO70" s="328">
        <f>COUNTIF($AO$7:$AO$66,"ไม่ผ่าน")</f>
        <v>0</v>
      </c>
      <c r="AP70" s="452" t="s">
        <v>167</v>
      </c>
      <c r="AQ70" s="451"/>
      <c r="AR70" s="328">
        <f>COUNTIF($AR$7:$AR$66,"ไม่ผ่าน")</f>
        <v>0</v>
      </c>
      <c r="AS70" s="452" t="s">
        <v>167</v>
      </c>
      <c r="AT70" s="451"/>
      <c r="AU70" s="328">
        <f>COUNTIF($AU$7:$AU$66,"ไม่ผ่าน")</f>
        <v>0</v>
      </c>
      <c r="AV70" s="452" t="s">
        <v>167</v>
      </c>
      <c r="AW70" s="451"/>
      <c r="AX70" s="328">
        <f>COUNTIF($AX$7:$AX$66,"ไม่ผ่าน")</f>
        <v>0</v>
      </c>
      <c r="AY70" s="452" t="s">
        <v>167</v>
      </c>
      <c r="AZ70" s="451"/>
      <c r="BA70" s="328">
        <f>COUNTIF($BA$7:$BA$66,"ไม่ผ่าน")</f>
        <v>0</v>
      </c>
    </row>
    <row r="71" spans="1:53" ht="24.75" thickBot="1" x14ac:dyDescent="0.6">
      <c r="AD71" s="445" t="s">
        <v>98</v>
      </c>
      <c r="AE71" s="446"/>
      <c r="AF71" s="329">
        <f>SUM($AF$67:$AF$70)</f>
        <v>0</v>
      </c>
      <c r="AG71" s="445" t="s">
        <v>98</v>
      </c>
      <c r="AH71" s="446"/>
      <c r="AI71" s="329">
        <f>SUM($AI$67:$AI$70)</f>
        <v>0</v>
      </c>
      <c r="AJ71" s="445" t="s">
        <v>98</v>
      </c>
      <c r="AK71" s="446"/>
      <c r="AL71" s="329">
        <f>SUM($AL$67:$AL$70)</f>
        <v>0</v>
      </c>
      <c r="AM71" s="445" t="s">
        <v>98</v>
      </c>
      <c r="AN71" s="446"/>
      <c r="AO71" s="329">
        <f>SUM($AO$67:$AO$70)</f>
        <v>0</v>
      </c>
      <c r="AP71" s="445" t="s">
        <v>98</v>
      </c>
      <c r="AQ71" s="446"/>
      <c r="AR71" s="329">
        <f>SUM($AR$67:$AR$70)</f>
        <v>0</v>
      </c>
      <c r="AS71" s="445" t="s">
        <v>98</v>
      </c>
      <c r="AT71" s="446"/>
      <c r="AU71" s="329">
        <f>SUM($AU$67:$AU$70)</f>
        <v>0</v>
      </c>
      <c r="AV71" s="445" t="s">
        <v>98</v>
      </c>
      <c r="AW71" s="446"/>
      <c r="AX71" s="329">
        <f>SUM($AX$67:$AX$70)</f>
        <v>0</v>
      </c>
      <c r="AY71" s="445" t="s">
        <v>98</v>
      </c>
      <c r="AZ71" s="446"/>
      <c r="BA71" s="330">
        <f>SUM($BA$67:$BA$70)</f>
        <v>0</v>
      </c>
    </row>
  </sheetData>
  <sheetProtection algorithmName="SHA-512" hashValue="8K0JXNlz6iDyZGTXW0PgRwWrNMuAeId9om2Rp9nGce82ZKndTFGDOLb2lJP8zgwZPBuPyRvWxmDcJaqykXLZtA==" saltValue="N9FSusNRdhamN5a+G4LvIQ==" spinCount="100000" sheet="1" objects="1" scenarios="1" formatCells="0" formatColumns="0"/>
  <mergeCells count="75">
    <mergeCell ref="AS70:AT70"/>
    <mergeCell ref="AV70:AW70"/>
    <mergeCell ref="AY70:AZ70"/>
    <mergeCell ref="AS68:AT68"/>
    <mergeCell ref="AV68:AW68"/>
    <mergeCell ref="AY68:AZ68"/>
    <mergeCell ref="AS69:AT69"/>
    <mergeCell ref="AV69:AW69"/>
    <mergeCell ref="AY69:AZ69"/>
    <mergeCell ref="AD69:AE69"/>
    <mergeCell ref="AG69:AH69"/>
    <mergeCell ref="AJ69:AK69"/>
    <mergeCell ref="AM69:AN69"/>
    <mergeCell ref="AP69:AQ69"/>
    <mergeCell ref="AD70:AE70"/>
    <mergeCell ref="AG70:AH70"/>
    <mergeCell ref="AJ70:AK70"/>
    <mergeCell ref="AM70:AN70"/>
    <mergeCell ref="AP70:AQ70"/>
    <mergeCell ref="AD68:AE68"/>
    <mergeCell ref="AG68:AH68"/>
    <mergeCell ref="AJ68:AK68"/>
    <mergeCell ref="AM68:AN68"/>
    <mergeCell ref="AP68:AQ68"/>
    <mergeCell ref="AV5:AX5"/>
    <mergeCell ref="AY5:BA5"/>
    <mergeCell ref="AD67:AE67"/>
    <mergeCell ref="AG67:AH67"/>
    <mergeCell ref="AJ67:AK67"/>
    <mergeCell ref="AM67:AN67"/>
    <mergeCell ref="AP67:AQ67"/>
    <mergeCell ref="AS67:AT67"/>
    <mergeCell ref="AV67:AW67"/>
    <mergeCell ref="AY67:AZ67"/>
    <mergeCell ref="AS5:AU5"/>
    <mergeCell ref="AD5:AF5"/>
    <mergeCell ref="AG5:AI5"/>
    <mergeCell ref="AJ5:AL5"/>
    <mergeCell ref="AM5:AO5"/>
    <mergeCell ref="AP5:AR5"/>
    <mergeCell ref="C3:C6"/>
    <mergeCell ref="D3:E6"/>
    <mergeCell ref="B3:B6"/>
    <mergeCell ref="B2:C2"/>
    <mergeCell ref="G2:O2"/>
    <mergeCell ref="M3:M5"/>
    <mergeCell ref="N3:N5"/>
    <mergeCell ref="G3:G5"/>
    <mergeCell ref="H3:H5"/>
    <mergeCell ref="I3:I5"/>
    <mergeCell ref="O3:O6"/>
    <mergeCell ref="J3:J5"/>
    <mergeCell ref="K3:K5"/>
    <mergeCell ref="L3:L5"/>
    <mergeCell ref="AA2:AB2"/>
    <mergeCell ref="AA3:AB3"/>
    <mergeCell ref="T3:T5"/>
    <mergeCell ref="U3:U5"/>
    <mergeCell ref="Q3:Q5"/>
    <mergeCell ref="V3:V5"/>
    <mergeCell ref="W3:W5"/>
    <mergeCell ref="X3:X5"/>
    <mergeCell ref="Q2:Y2"/>
    <mergeCell ref="S3:S5"/>
    <mergeCell ref="AA4:AB5"/>
    <mergeCell ref="Y3:Y6"/>
    <mergeCell ref="R3:R5"/>
    <mergeCell ref="AS71:AT71"/>
    <mergeCell ref="AV71:AW71"/>
    <mergeCell ref="AY71:AZ71"/>
    <mergeCell ref="AD71:AE71"/>
    <mergeCell ref="AG71:AH71"/>
    <mergeCell ref="AJ71:AK71"/>
    <mergeCell ref="AM71:AN71"/>
    <mergeCell ref="AP71:AQ71"/>
  </mergeCells>
  <phoneticPr fontId="1" type="noConversion"/>
  <dataValidations count="1">
    <dataValidation type="custom" allowBlank="1" showInputMessage="1" showErrorMessage="1" error="คุณใส่คะแนนเกินค่าที่กำหนด" sqref="G7:N66">
      <formula1>G7:N66&lt;=3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X58"/>
  <sheetViews>
    <sheetView view="pageBreakPreview" topLeftCell="A40" zoomScale="85" zoomScaleSheetLayoutView="85" workbookViewId="0">
      <selection activeCell="H30" sqref="H30"/>
    </sheetView>
  </sheetViews>
  <sheetFormatPr defaultRowHeight="24" x14ac:dyDescent="0.55000000000000004"/>
  <cols>
    <col min="1" max="1" width="7.625" style="13" customWidth="1"/>
    <col min="2" max="2" width="4.625" style="13" customWidth="1"/>
    <col min="3" max="3" width="8.625" style="13" customWidth="1"/>
    <col min="4" max="4" width="9" style="13"/>
    <col min="5" max="5" width="3.875" style="13" customWidth="1"/>
    <col min="6" max="6" width="5.5" style="13" customWidth="1"/>
    <col min="7" max="12" width="9" style="13"/>
    <col min="13" max="13" width="7.625" style="13" customWidth="1"/>
    <col min="14" max="14" width="4.625" style="13" customWidth="1"/>
    <col min="15" max="15" width="8.625" style="13" customWidth="1"/>
    <col min="16" max="16" width="9" style="13"/>
    <col min="17" max="17" width="3.875" style="13" customWidth="1"/>
    <col min="18" max="18" width="5.5" style="13" customWidth="1"/>
    <col min="19" max="24" width="9" style="13"/>
    <col min="25" max="16384" width="9" style="12"/>
  </cols>
  <sheetData>
    <row r="1" spans="1:24" ht="25.5" customHeight="1" x14ac:dyDescent="0.7">
      <c r="A1" s="101"/>
      <c r="B1" s="101"/>
      <c r="C1" s="101"/>
      <c r="D1" s="101"/>
      <c r="E1" s="101"/>
      <c r="F1" s="101"/>
      <c r="G1" s="102"/>
      <c r="H1" s="101"/>
      <c r="I1" s="101"/>
      <c r="J1" s="101"/>
      <c r="K1" s="101"/>
      <c r="L1" s="103" t="s">
        <v>159</v>
      </c>
      <c r="M1" s="101"/>
      <c r="N1" s="101"/>
      <c r="O1" s="101"/>
      <c r="P1" s="101"/>
      <c r="Q1" s="101"/>
      <c r="R1" s="101"/>
      <c r="S1" s="102"/>
      <c r="T1" s="101"/>
      <c r="U1" s="101"/>
      <c r="V1" s="101"/>
      <c r="W1" s="101"/>
      <c r="X1" s="103" t="s">
        <v>160</v>
      </c>
    </row>
    <row r="2" spans="1:24" ht="27.75" customHeight="1" x14ac:dyDescent="0.7">
      <c r="A2" s="104"/>
      <c r="B2" s="105"/>
      <c r="C2" s="104"/>
      <c r="D2" s="104"/>
      <c r="E2" s="104"/>
      <c r="F2" s="104"/>
      <c r="G2" s="105" t="s">
        <v>9</v>
      </c>
      <c r="H2" s="104"/>
      <c r="I2" s="104"/>
      <c r="J2" s="104"/>
      <c r="K2" s="104"/>
      <c r="L2" s="104"/>
      <c r="M2" s="104"/>
      <c r="N2" s="105"/>
      <c r="O2" s="104"/>
      <c r="P2" s="104"/>
      <c r="Q2" s="104"/>
      <c r="R2" s="104"/>
      <c r="S2" s="105" t="s">
        <v>9</v>
      </c>
      <c r="T2" s="104"/>
      <c r="U2" s="104"/>
      <c r="V2" s="104"/>
      <c r="W2" s="104"/>
      <c r="X2" s="104"/>
    </row>
    <row r="3" spans="1:24" ht="9" customHeight="1" x14ac:dyDescent="0.55000000000000004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</row>
    <row r="4" spans="1:24" ht="21.95" customHeight="1" x14ac:dyDescent="0.55000000000000004">
      <c r="A4" s="104"/>
      <c r="B4" s="106"/>
      <c r="C4" s="104"/>
      <c r="D4" s="106" t="s">
        <v>40</v>
      </c>
      <c r="E4" s="104"/>
      <c r="F4" s="106"/>
      <c r="G4" s="104"/>
      <c r="H4" s="104"/>
      <c r="I4" s="104"/>
      <c r="J4" s="104"/>
      <c r="K4" s="104"/>
      <c r="L4" s="104"/>
      <c r="M4" s="104"/>
      <c r="N4" s="106"/>
      <c r="O4" s="104"/>
      <c r="P4" s="106" t="s">
        <v>40</v>
      </c>
      <c r="Q4" s="104"/>
      <c r="R4" s="106"/>
      <c r="S4" s="104"/>
      <c r="T4" s="104"/>
      <c r="U4" s="104"/>
      <c r="V4" s="104"/>
      <c r="W4" s="104"/>
      <c r="X4" s="104"/>
    </row>
    <row r="5" spans="1:24" ht="12" customHeight="1" x14ac:dyDescent="0.55000000000000004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24" ht="21.95" customHeight="1" x14ac:dyDescent="0.55000000000000004">
      <c r="A6" s="106"/>
      <c r="B6" s="104" t="s">
        <v>36</v>
      </c>
      <c r="C6" s="104"/>
      <c r="D6" s="104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4" t="s">
        <v>94</v>
      </c>
      <c r="P6" s="104"/>
      <c r="Q6" s="106"/>
      <c r="R6" s="106"/>
      <c r="S6" s="106"/>
      <c r="T6" s="106"/>
      <c r="U6" s="106"/>
      <c r="V6" s="106"/>
      <c r="W6" s="106"/>
      <c r="X6" s="106"/>
    </row>
    <row r="7" spans="1:24" ht="21.95" customHeight="1" x14ac:dyDescent="0.55000000000000004">
      <c r="A7" s="104"/>
      <c r="B7" s="104" t="s">
        <v>37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7"/>
      <c r="O7" s="104"/>
      <c r="P7" s="104" t="s">
        <v>95</v>
      </c>
      <c r="Q7" s="104"/>
      <c r="R7" s="104"/>
      <c r="S7" s="104"/>
      <c r="T7" s="104"/>
      <c r="U7" s="104"/>
      <c r="V7" s="104"/>
      <c r="W7" s="104"/>
      <c r="X7" s="104"/>
    </row>
    <row r="8" spans="1:24" ht="21.95" customHeight="1" x14ac:dyDescent="0.55000000000000004">
      <c r="A8" s="104"/>
      <c r="B8" s="104"/>
      <c r="C8" s="104"/>
      <c r="D8" s="108" t="s">
        <v>31</v>
      </c>
      <c r="E8" s="104"/>
      <c r="F8" s="109" t="s">
        <v>32</v>
      </c>
      <c r="G8" s="104"/>
      <c r="H8" s="104" t="s">
        <v>33</v>
      </c>
      <c r="I8" s="104"/>
      <c r="J8" s="104"/>
      <c r="K8" s="104"/>
      <c r="L8" s="104"/>
      <c r="M8" s="104"/>
      <c r="N8" s="107"/>
      <c r="O8" s="104"/>
      <c r="P8" s="104" t="s">
        <v>96</v>
      </c>
      <c r="Q8" s="104"/>
      <c r="R8" s="109"/>
      <c r="S8" s="104"/>
      <c r="T8" s="104"/>
      <c r="U8" s="104"/>
      <c r="V8" s="104"/>
      <c r="W8" s="104"/>
      <c r="X8" s="104"/>
    </row>
    <row r="9" spans="1:24" ht="21.95" customHeight="1" x14ac:dyDescent="0.55000000000000004">
      <c r="A9" s="104"/>
      <c r="B9" s="104"/>
      <c r="C9" s="104"/>
      <c r="D9" s="108" t="s">
        <v>34</v>
      </c>
      <c r="E9" s="104"/>
      <c r="F9" s="104" t="s">
        <v>32</v>
      </c>
      <c r="G9" s="104"/>
      <c r="H9" s="104" t="s">
        <v>35</v>
      </c>
      <c r="I9" s="104"/>
      <c r="J9" s="104"/>
      <c r="K9" s="104"/>
      <c r="L9" s="104"/>
      <c r="M9" s="104"/>
      <c r="N9" s="107"/>
      <c r="O9" s="104"/>
      <c r="P9" s="104" t="s">
        <v>97</v>
      </c>
      <c r="Q9" s="104"/>
      <c r="R9" s="104"/>
      <c r="S9" s="104"/>
      <c r="T9" s="104"/>
      <c r="U9" s="104"/>
      <c r="V9" s="104"/>
      <c r="W9" s="104"/>
      <c r="X9" s="104"/>
    </row>
    <row r="10" spans="1:24" ht="21.95" customHeight="1" x14ac:dyDescent="0.55000000000000004">
      <c r="A10" s="104"/>
      <c r="B10" s="104"/>
      <c r="C10" s="104"/>
      <c r="D10" s="108" t="s">
        <v>10</v>
      </c>
      <c r="E10" s="104"/>
      <c r="F10" s="104" t="s">
        <v>32</v>
      </c>
      <c r="G10" s="104"/>
      <c r="H10" s="104" t="s">
        <v>51</v>
      </c>
      <c r="I10" s="104"/>
      <c r="J10" s="104"/>
      <c r="K10" s="104"/>
      <c r="L10" s="104"/>
      <c r="M10" s="104"/>
      <c r="N10" s="107"/>
      <c r="O10" s="104" t="s">
        <v>88</v>
      </c>
      <c r="P10" s="104"/>
      <c r="Q10" s="104"/>
      <c r="R10" s="104"/>
      <c r="S10" s="104"/>
      <c r="T10" s="104"/>
      <c r="U10" s="104"/>
      <c r="V10" s="104"/>
      <c r="W10" s="104"/>
      <c r="X10" s="104"/>
    </row>
    <row r="11" spans="1:24" ht="21.95" customHeight="1" x14ac:dyDescent="0.55000000000000004">
      <c r="A11" s="104"/>
      <c r="B11" s="104"/>
      <c r="C11" s="104"/>
      <c r="D11" s="108" t="s">
        <v>182</v>
      </c>
      <c r="E11" s="104"/>
      <c r="F11" s="104" t="s">
        <v>32</v>
      </c>
      <c r="G11" s="104"/>
      <c r="H11" s="104" t="s">
        <v>167</v>
      </c>
      <c r="I11" s="104"/>
      <c r="J11" s="104"/>
      <c r="K11" s="104"/>
      <c r="L11" s="104"/>
      <c r="M11" s="104"/>
      <c r="N11" s="107"/>
      <c r="O11" s="104"/>
      <c r="P11" s="104" t="s">
        <v>89</v>
      </c>
      <c r="Q11" s="104"/>
      <c r="R11" s="104"/>
      <c r="S11" s="104"/>
      <c r="T11" s="104"/>
      <c r="U11" s="104"/>
      <c r="V11" s="104"/>
      <c r="W11" s="104"/>
      <c r="X11" s="104"/>
    </row>
    <row r="12" spans="1:24" ht="21.95" customHeight="1" x14ac:dyDescent="0.55000000000000004">
      <c r="A12" s="104"/>
      <c r="B12" s="104" t="s">
        <v>38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7"/>
      <c r="O12" s="104"/>
      <c r="P12" s="104" t="s">
        <v>90</v>
      </c>
      <c r="Q12" s="104"/>
      <c r="R12" s="104"/>
      <c r="S12" s="104"/>
      <c r="T12" s="104"/>
      <c r="U12" s="104"/>
      <c r="V12" s="104"/>
      <c r="W12" s="104"/>
      <c r="X12" s="104"/>
    </row>
    <row r="13" spans="1:24" ht="21.95" customHeight="1" x14ac:dyDescent="0.55000000000000004">
      <c r="A13" s="104"/>
      <c r="B13" s="104" t="s">
        <v>39</v>
      </c>
      <c r="C13" s="104"/>
      <c r="D13" s="109" t="s">
        <v>161</v>
      </c>
      <c r="E13" s="104"/>
      <c r="F13" s="104" t="s">
        <v>162</v>
      </c>
      <c r="G13" s="108"/>
      <c r="H13" s="104"/>
      <c r="I13" s="104"/>
      <c r="J13" s="104"/>
      <c r="K13" s="104"/>
      <c r="L13" s="104"/>
      <c r="M13" s="104"/>
      <c r="N13" s="107"/>
      <c r="O13" s="104"/>
      <c r="P13" s="104" t="s">
        <v>91</v>
      </c>
      <c r="Q13" s="104"/>
      <c r="R13" s="104"/>
      <c r="S13" s="104"/>
      <c r="T13" s="104"/>
      <c r="U13" s="104"/>
      <c r="V13" s="104"/>
      <c r="W13" s="104"/>
      <c r="X13" s="104"/>
    </row>
    <row r="14" spans="1:24" ht="21.95" customHeight="1" x14ac:dyDescent="0.55000000000000004">
      <c r="A14" s="104"/>
      <c r="B14" s="104"/>
      <c r="C14" s="104"/>
      <c r="D14" s="109"/>
      <c r="E14" s="104"/>
      <c r="F14" s="104" t="s">
        <v>110</v>
      </c>
      <c r="G14" s="108"/>
      <c r="H14" s="104"/>
      <c r="I14" s="104"/>
      <c r="J14" s="104"/>
      <c r="K14" s="104"/>
      <c r="L14" s="104"/>
      <c r="M14" s="104"/>
      <c r="N14" s="107"/>
      <c r="O14" s="104"/>
      <c r="P14" s="104" t="s">
        <v>92</v>
      </c>
      <c r="Q14" s="104"/>
      <c r="R14" s="104"/>
      <c r="S14" s="104"/>
      <c r="T14" s="104"/>
      <c r="U14" s="104"/>
      <c r="V14" s="104"/>
      <c r="W14" s="104"/>
      <c r="X14" s="104"/>
    </row>
    <row r="15" spans="1:24" ht="21.95" customHeight="1" x14ac:dyDescent="0.55000000000000004">
      <c r="A15" s="104"/>
      <c r="B15" s="104"/>
      <c r="C15" s="104"/>
      <c r="D15" s="104" t="s">
        <v>163</v>
      </c>
      <c r="E15" s="104"/>
      <c r="F15" s="104" t="s">
        <v>164</v>
      </c>
      <c r="G15" s="108"/>
      <c r="H15" s="104"/>
      <c r="I15" s="104"/>
      <c r="J15" s="104"/>
      <c r="K15" s="104"/>
      <c r="L15" s="104"/>
      <c r="M15" s="104"/>
      <c r="N15" s="107"/>
      <c r="O15" s="104"/>
      <c r="P15" s="104" t="s">
        <v>93</v>
      </c>
      <c r="Q15" s="104"/>
      <c r="R15" s="109"/>
      <c r="S15" s="104"/>
      <c r="T15" s="104"/>
      <c r="U15" s="104"/>
      <c r="V15" s="104"/>
      <c r="W15" s="104"/>
      <c r="X15" s="104"/>
    </row>
    <row r="16" spans="1:24" ht="21.95" customHeight="1" x14ac:dyDescent="0.55000000000000004">
      <c r="A16" s="104"/>
      <c r="B16" s="104"/>
      <c r="C16" s="107"/>
      <c r="D16" s="104" t="s">
        <v>111</v>
      </c>
      <c r="E16" s="107"/>
      <c r="F16" s="107"/>
      <c r="G16" s="107"/>
      <c r="H16" s="104"/>
      <c r="I16" s="104"/>
      <c r="J16" s="104"/>
      <c r="K16" s="104"/>
      <c r="L16" s="104"/>
      <c r="M16" s="104"/>
      <c r="N16" s="107"/>
      <c r="O16" s="104" t="s">
        <v>47</v>
      </c>
      <c r="P16" s="104"/>
      <c r="Q16" s="104"/>
      <c r="R16" s="109"/>
      <c r="S16" s="104"/>
      <c r="T16" s="104"/>
      <c r="U16" s="104"/>
      <c r="V16" s="104"/>
      <c r="W16" s="104"/>
      <c r="X16" s="104"/>
    </row>
    <row r="17" spans="1:24" ht="21.95" customHeight="1" x14ac:dyDescent="0.55000000000000004">
      <c r="A17" s="104"/>
      <c r="B17" s="107"/>
      <c r="C17" s="104"/>
      <c r="D17" s="107"/>
      <c r="E17" s="107"/>
      <c r="F17" s="107"/>
      <c r="G17" s="107"/>
      <c r="H17" s="104"/>
      <c r="I17" s="104"/>
      <c r="J17" s="104"/>
      <c r="K17" s="104"/>
      <c r="L17" s="104"/>
      <c r="M17" s="104"/>
      <c r="N17" s="107"/>
      <c r="O17" s="104"/>
      <c r="P17" s="104" t="s">
        <v>85</v>
      </c>
      <c r="Q17" s="104"/>
      <c r="R17" s="109"/>
      <c r="S17" s="104"/>
      <c r="T17" s="104"/>
      <c r="U17" s="104"/>
      <c r="V17" s="104"/>
      <c r="W17" s="104"/>
      <c r="X17" s="104"/>
    </row>
    <row r="18" spans="1:24" ht="21.95" customHeight="1" x14ac:dyDescent="0.55000000000000004">
      <c r="A18" s="104"/>
      <c r="B18" s="104" t="s">
        <v>100</v>
      </c>
      <c r="C18" s="104"/>
      <c r="D18" s="107"/>
      <c r="E18" s="107"/>
      <c r="F18" s="107"/>
      <c r="G18" s="107"/>
      <c r="H18" s="104"/>
      <c r="I18" s="104"/>
      <c r="J18" s="104"/>
      <c r="K18" s="104"/>
      <c r="L18" s="104"/>
      <c r="M18" s="104"/>
      <c r="N18" s="107"/>
      <c r="O18" s="104"/>
      <c r="P18" s="104" t="s">
        <v>86</v>
      </c>
      <c r="Q18" s="104"/>
      <c r="R18" s="104"/>
      <c r="S18" s="104"/>
      <c r="T18" s="104"/>
      <c r="U18" s="104"/>
      <c r="V18" s="104"/>
      <c r="W18" s="104"/>
      <c r="X18" s="104"/>
    </row>
    <row r="19" spans="1:24" ht="21.95" customHeight="1" x14ac:dyDescent="0.55000000000000004">
      <c r="A19" s="104"/>
      <c r="B19" s="104" t="s">
        <v>42</v>
      </c>
      <c r="C19" s="104"/>
      <c r="D19" s="107"/>
      <c r="E19" s="107"/>
      <c r="F19" s="107"/>
      <c r="G19" s="107"/>
      <c r="H19" s="104"/>
      <c r="I19" s="104"/>
      <c r="J19" s="104"/>
      <c r="K19" s="104"/>
      <c r="L19" s="104"/>
      <c r="M19" s="104"/>
      <c r="N19" s="107"/>
      <c r="O19" s="104"/>
      <c r="P19" s="104" t="s">
        <v>48</v>
      </c>
      <c r="Q19" s="104"/>
      <c r="R19" s="104"/>
      <c r="S19" s="104"/>
      <c r="T19" s="104"/>
      <c r="U19" s="104"/>
      <c r="V19" s="104"/>
      <c r="W19" s="104"/>
      <c r="X19" s="104"/>
    </row>
    <row r="20" spans="1:24" ht="21.95" customHeight="1" x14ac:dyDescent="0.55000000000000004">
      <c r="A20" s="104"/>
      <c r="B20" s="104" t="s">
        <v>7</v>
      </c>
      <c r="C20" s="107"/>
      <c r="D20" s="107"/>
      <c r="E20" s="107"/>
      <c r="F20" s="107"/>
      <c r="G20" s="107"/>
      <c r="H20" s="104"/>
      <c r="I20" s="104"/>
      <c r="J20" s="104"/>
      <c r="K20" s="104"/>
      <c r="L20" s="104"/>
      <c r="M20" s="104"/>
      <c r="N20" s="107"/>
      <c r="O20" s="104"/>
      <c r="P20" s="104" t="s">
        <v>87</v>
      </c>
      <c r="Q20" s="104"/>
      <c r="R20" s="104"/>
      <c r="S20" s="104"/>
      <c r="T20" s="104"/>
      <c r="U20" s="104"/>
      <c r="V20" s="104"/>
      <c r="W20" s="104"/>
      <c r="X20" s="104"/>
    </row>
    <row r="21" spans="1:24" ht="21.95" customHeight="1" x14ac:dyDescent="0.55000000000000004">
      <c r="A21" s="104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4"/>
      <c r="M21" s="104"/>
      <c r="N21" s="107"/>
      <c r="O21" s="104" t="s">
        <v>80</v>
      </c>
      <c r="P21" s="104"/>
      <c r="Q21" s="104"/>
      <c r="R21" s="104"/>
      <c r="S21" s="104"/>
      <c r="T21" s="104"/>
      <c r="U21" s="104"/>
      <c r="V21" s="104"/>
      <c r="W21" s="104"/>
      <c r="X21" s="104"/>
    </row>
    <row r="22" spans="1:24" ht="21.95" customHeight="1" x14ac:dyDescent="0.55000000000000004">
      <c r="A22" s="104"/>
      <c r="B22" s="106"/>
      <c r="C22" s="104"/>
      <c r="D22" s="106" t="s">
        <v>101</v>
      </c>
      <c r="E22" s="104"/>
      <c r="F22" s="106"/>
      <c r="G22" s="104"/>
      <c r="H22" s="104"/>
      <c r="I22" s="104"/>
      <c r="J22" s="104"/>
      <c r="K22" s="104"/>
      <c r="L22" s="104"/>
      <c r="M22" s="104"/>
      <c r="N22" s="107"/>
      <c r="O22" s="104"/>
      <c r="P22" s="104" t="s">
        <v>81</v>
      </c>
      <c r="Q22" s="104"/>
      <c r="R22" s="104"/>
      <c r="S22" s="104"/>
      <c r="T22" s="104"/>
      <c r="U22" s="104"/>
      <c r="V22" s="104"/>
      <c r="W22" s="104"/>
      <c r="X22" s="104"/>
    </row>
    <row r="23" spans="1:24" ht="21.95" customHeight="1" x14ac:dyDescent="0.55000000000000004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7"/>
      <c r="O23" s="104"/>
      <c r="P23" s="104" t="s">
        <v>82</v>
      </c>
      <c r="Q23" s="104"/>
      <c r="R23" s="104"/>
      <c r="S23" s="104"/>
      <c r="T23" s="104"/>
      <c r="U23" s="104"/>
      <c r="V23" s="104"/>
      <c r="W23" s="104"/>
      <c r="X23" s="104"/>
    </row>
    <row r="24" spans="1:24" ht="21.95" customHeight="1" x14ac:dyDescent="0.55000000000000004">
      <c r="A24" s="104"/>
      <c r="B24" s="104" t="s">
        <v>112</v>
      </c>
      <c r="C24" s="104"/>
      <c r="D24" s="104"/>
      <c r="E24" s="106"/>
      <c r="F24" s="106"/>
      <c r="G24" s="106"/>
      <c r="H24" s="106"/>
      <c r="I24" s="106"/>
      <c r="J24" s="106"/>
      <c r="K24" s="106"/>
      <c r="L24" s="104"/>
      <c r="M24" s="104"/>
      <c r="N24" s="107"/>
      <c r="O24" s="104"/>
      <c r="P24" s="104" t="s">
        <v>83</v>
      </c>
      <c r="Q24" s="104"/>
      <c r="R24" s="104"/>
      <c r="S24" s="104"/>
      <c r="T24" s="104"/>
      <c r="U24" s="104"/>
      <c r="V24" s="104"/>
      <c r="W24" s="104"/>
      <c r="X24" s="104"/>
    </row>
    <row r="25" spans="1:24" ht="21.95" customHeight="1" x14ac:dyDescent="0.55000000000000004">
      <c r="A25" s="104"/>
      <c r="B25" s="104" t="s">
        <v>113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7"/>
      <c r="O25" s="104"/>
      <c r="P25" s="104" t="s">
        <v>84</v>
      </c>
      <c r="Q25" s="104"/>
      <c r="R25" s="104"/>
      <c r="S25" s="104"/>
      <c r="T25" s="104"/>
      <c r="U25" s="104"/>
      <c r="V25" s="104"/>
      <c r="W25" s="104"/>
      <c r="X25" s="104"/>
    </row>
    <row r="26" spans="1:24" ht="21.95" customHeight="1" x14ac:dyDescent="0.55000000000000004">
      <c r="A26" s="104"/>
      <c r="B26" s="104"/>
      <c r="C26" s="104"/>
      <c r="D26" s="108" t="s">
        <v>31</v>
      </c>
      <c r="E26" s="104"/>
      <c r="F26" s="109" t="s">
        <v>32</v>
      </c>
      <c r="G26" s="104"/>
      <c r="H26" s="104" t="s">
        <v>33</v>
      </c>
      <c r="I26" s="104"/>
      <c r="J26" s="104"/>
      <c r="K26" s="104"/>
      <c r="L26" s="104"/>
      <c r="M26" s="104"/>
      <c r="N26" s="107"/>
      <c r="O26" s="104" t="s">
        <v>76</v>
      </c>
      <c r="P26" s="104"/>
      <c r="Q26" s="104"/>
      <c r="R26" s="104"/>
      <c r="S26" s="104"/>
      <c r="T26" s="104"/>
      <c r="U26" s="104"/>
      <c r="V26" s="104"/>
      <c r="W26" s="104"/>
      <c r="X26" s="104"/>
    </row>
    <row r="27" spans="1:24" ht="21.95" customHeight="1" x14ac:dyDescent="0.55000000000000004">
      <c r="A27" s="104"/>
      <c r="B27" s="104"/>
      <c r="C27" s="104"/>
      <c r="D27" s="108" t="s">
        <v>34</v>
      </c>
      <c r="E27" s="104"/>
      <c r="F27" s="104" t="s">
        <v>32</v>
      </c>
      <c r="G27" s="104"/>
      <c r="H27" s="104" t="s">
        <v>35</v>
      </c>
      <c r="I27" s="104"/>
      <c r="J27" s="104"/>
      <c r="K27" s="104"/>
      <c r="L27" s="104"/>
      <c r="M27" s="104"/>
      <c r="N27" s="107"/>
      <c r="O27" s="104" t="s">
        <v>26</v>
      </c>
      <c r="P27" s="104" t="s">
        <v>77</v>
      </c>
      <c r="Q27" s="104"/>
      <c r="R27" s="104"/>
      <c r="S27" s="104"/>
      <c r="T27" s="104"/>
      <c r="U27" s="104"/>
      <c r="V27" s="104"/>
      <c r="W27" s="104"/>
      <c r="X27" s="104"/>
    </row>
    <row r="28" spans="1:24" ht="21.95" customHeight="1" x14ac:dyDescent="0.55000000000000004">
      <c r="A28" s="104"/>
      <c r="B28" s="104"/>
      <c r="C28" s="104"/>
      <c r="D28" s="108" t="s">
        <v>10</v>
      </c>
      <c r="E28" s="104"/>
      <c r="F28" s="104" t="s">
        <v>32</v>
      </c>
      <c r="G28" s="104"/>
      <c r="H28" s="104" t="s">
        <v>51</v>
      </c>
      <c r="I28" s="104"/>
      <c r="J28" s="104"/>
      <c r="K28" s="104"/>
      <c r="L28" s="104"/>
      <c r="M28" s="104"/>
      <c r="N28" s="107"/>
      <c r="O28" s="104"/>
      <c r="P28" s="104" t="s">
        <v>78</v>
      </c>
      <c r="Q28" s="104"/>
      <c r="R28" s="104"/>
      <c r="S28" s="104"/>
      <c r="T28" s="104"/>
      <c r="U28" s="104"/>
      <c r="V28" s="104"/>
      <c r="W28" s="104"/>
      <c r="X28" s="104"/>
    </row>
    <row r="29" spans="1:24" ht="21.95" customHeight="1" x14ac:dyDescent="0.55000000000000004">
      <c r="A29" s="104"/>
      <c r="B29" s="104"/>
      <c r="C29" s="104"/>
      <c r="D29" s="108" t="s">
        <v>182</v>
      </c>
      <c r="E29" s="104"/>
      <c r="F29" s="104" t="s">
        <v>32</v>
      </c>
      <c r="G29" s="104"/>
      <c r="H29" s="104" t="s">
        <v>167</v>
      </c>
      <c r="I29" s="104"/>
      <c r="J29" s="104"/>
      <c r="K29" s="104"/>
      <c r="L29" s="104"/>
      <c r="M29" s="104"/>
      <c r="N29" s="107"/>
      <c r="O29" s="104"/>
      <c r="P29" s="104" t="s">
        <v>79</v>
      </c>
      <c r="Q29" s="104"/>
      <c r="R29" s="104"/>
      <c r="S29" s="104"/>
      <c r="T29" s="104"/>
      <c r="U29" s="104"/>
      <c r="V29" s="104"/>
      <c r="W29" s="104"/>
      <c r="X29" s="104"/>
    </row>
    <row r="30" spans="1:24" ht="21.95" customHeight="1" x14ac:dyDescent="0.55000000000000004">
      <c r="A30" s="104"/>
      <c r="B30" s="104" t="s">
        <v>38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7"/>
      <c r="O30" s="104" t="s">
        <v>72</v>
      </c>
      <c r="P30" s="104"/>
      <c r="Q30" s="104"/>
      <c r="R30" s="104"/>
      <c r="S30" s="104"/>
      <c r="T30" s="104"/>
      <c r="U30" s="104"/>
      <c r="V30" s="104"/>
      <c r="W30" s="104"/>
      <c r="X30" s="104"/>
    </row>
    <row r="31" spans="1:24" ht="21.95" customHeight="1" x14ac:dyDescent="0.55000000000000004">
      <c r="A31" s="104"/>
      <c r="B31" s="104" t="s">
        <v>39</v>
      </c>
      <c r="C31" s="104"/>
      <c r="D31" s="104" t="s">
        <v>102</v>
      </c>
      <c r="E31" s="104"/>
      <c r="F31" s="108"/>
      <c r="G31" s="107"/>
      <c r="H31" s="104"/>
      <c r="I31" s="104"/>
      <c r="J31" s="104"/>
      <c r="K31" s="104"/>
      <c r="L31" s="104"/>
      <c r="M31" s="104"/>
      <c r="N31" s="107"/>
      <c r="O31" s="104" t="s">
        <v>26</v>
      </c>
      <c r="P31" s="104" t="s">
        <v>49</v>
      </c>
      <c r="Q31" s="104"/>
      <c r="R31" s="104"/>
      <c r="S31" s="104"/>
      <c r="T31" s="104"/>
      <c r="U31" s="104"/>
      <c r="V31" s="104"/>
      <c r="W31" s="104"/>
      <c r="X31" s="104"/>
    </row>
    <row r="32" spans="1:24" ht="21.95" customHeight="1" x14ac:dyDescent="0.55000000000000004">
      <c r="A32" s="104"/>
      <c r="B32" s="104"/>
      <c r="C32" s="107"/>
      <c r="D32" s="107"/>
      <c r="E32" s="104"/>
      <c r="F32" s="104" t="s">
        <v>103</v>
      </c>
      <c r="G32" s="108"/>
      <c r="H32" s="104"/>
      <c r="I32" s="104"/>
      <c r="J32" s="104"/>
      <c r="K32" s="104"/>
      <c r="L32" s="104"/>
      <c r="M32" s="104"/>
      <c r="N32" s="107"/>
      <c r="O32" s="104"/>
      <c r="P32" s="104" t="s">
        <v>73</v>
      </c>
      <c r="Q32" s="104"/>
      <c r="R32" s="104"/>
      <c r="S32" s="104"/>
      <c r="T32" s="104"/>
      <c r="U32" s="104"/>
      <c r="V32" s="104"/>
      <c r="W32" s="104"/>
      <c r="X32" s="104"/>
    </row>
    <row r="33" spans="1:24" ht="21.95" customHeight="1" x14ac:dyDescent="0.55000000000000004">
      <c r="A33" s="104"/>
      <c r="B33" s="107"/>
      <c r="C33" s="107"/>
      <c r="D33" s="104" t="s">
        <v>104</v>
      </c>
      <c r="E33" s="104"/>
      <c r="F33" s="104"/>
      <c r="G33" s="108"/>
      <c r="H33" s="104"/>
      <c r="I33" s="104"/>
      <c r="J33" s="104"/>
      <c r="K33" s="104"/>
      <c r="L33" s="104"/>
      <c r="M33" s="104"/>
      <c r="N33" s="107"/>
      <c r="O33" s="104"/>
      <c r="P33" s="104" t="s">
        <v>74</v>
      </c>
      <c r="Q33" s="104"/>
      <c r="R33" s="104"/>
      <c r="S33" s="104"/>
      <c r="T33" s="104"/>
      <c r="U33" s="104"/>
      <c r="V33" s="104"/>
      <c r="W33" s="104"/>
      <c r="X33" s="104"/>
    </row>
    <row r="34" spans="1:24" ht="21.95" customHeight="1" x14ac:dyDescent="0.55000000000000004">
      <c r="A34" s="104"/>
      <c r="B34" s="107"/>
      <c r="C34" s="107"/>
      <c r="D34" s="107"/>
      <c r="E34" s="104"/>
      <c r="F34" s="104" t="s">
        <v>105</v>
      </c>
      <c r="G34" s="104"/>
      <c r="H34" s="104"/>
      <c r="I34" s="104"/>
      <c r="J34" s="104"/>
      <c r="K34" s="104"/>
      <c r="L34" s="104"/>
      <c r="M34" s="104"/>
      <c r="N34" s="107"/>
      <c r="O34" s="104"/>
      <c r="P34" s="104" t="s">
        <v>75</v>
      </c>
      <c r="Q34" s="104"/>
      <c r="R34" s="104"/>
      <c r="S34" s="104"/>
      <c r="T34" s="104"/>
      <c r="U34" s="104"/>
      <c r="V34" s="104"/>
      <c r="W34" s="104"/>
      <c r="X34" s="104"/>
    </row>
    <row r="35" spans="1:24" ht="21.95" customHeight="1" x14ac:dyDescent="0.55000000000000004">
      <c r="A35" s="104"/>
      <c r="B35" s="107"/>
      <c r="C35" s="104"/>
      <c r="D35" s="104" t="s">
        <v>106</v>
      </c>
      <c r="E35" s="104"/>
      <c r="F35" s="104"/>
      <c r="G35" s="104"/>
      <c r="H35" s="104"/>
      <c r="I35" s="104"/>
      <c r="J35" s="104"/>
      <c r="K35" s="104"/>
      <c r="L35" s="104"/>
      <c r="M35" s="104"/>
      <c r="N35" s="107"/>
      <c r="O35" s="104" t="s">
        <v>50</v>
      </c>
      <c r="P35" s="104"/>
      <c r="Q35" s="104"/>
      <c r="R35" s="104"/>
      <c r="S35" s="104"/>
      <c r="T35" s="104"/>
      <c r="U35" s="104"/>
      <c r="V35" s="104"/>
      <c r="W35" s="104"/>
      <c r="X35" s="104"/>
    </row>
    <row r="36" spans="1:24" ht="21.95" customHeight="1" x14ac:dyDescent="0.55000000000000004">
      <c r="A36" s="104"/>
      <c r="B36" s="104"/>
      <c r="C36" s="104"/>
      <c r="D36" s="109"/>
      <c r="E36" s="104"/>
      <c r="F36" s="104" t="s">
        <v>107</v>
      </c>
      <c r="G36" s="104"/>
      <c r="H36" s="104"/>
      <c r="I36" s="104"/>
      <c r="J36" s="104"/>
      <c r="K36" s="104"/>
      <c r="L36" s="104"/>
      <c r="M36" s="104"/>
      <c r="N36" s="107"/>
      <c r="O36" s="104"/>
      <c r="P36" s="104" t="s">
        <v>69</v>
      </c>
      <c r="Q36" s="104"/>
      <c r="R36" s="104"/>
      <c r="S36" s="104"/>
      <c r="T36" s="104"/>
      <c r="U36" s="104"/>
      <c r="V36" s="104"/>
      <c r="W36" s="104"/>
      <c r="X36" s="104"/>
    </row>
    <row r="37" spans="1:24" ht="21.95" customHeight="1" x14ac:dyDescent="0.55000000000000004">
      <c r="A37" s="104"/>
      <c r="B37" s="104"/>
      <c r="C37" s="104"/>
      <c r="D37" s="104" t="s">
        <v>108</v>
      </c>
      <c r="E37" s="104"/>
      <c r="F37" s="104"/>
      <c r="G37" s="104"/>
      <c r="H37" s="104"/>
      <c r="I37" s="104"/>
      <c r="J37" s="104"/>
      <c r="K37" s="104"/>
      <c r="L37" s="104"/>
      <c r="M37" s="104"/>
      <c r="N37" s="107"/>
      <c r="O37" s="104"/>
      <c r="P37" s="104" t="s">
        <v>70</v>
      </c>
      <c r="Q37" s="104"/>
      <c r="R37" s="104"/>
      <c r="S37" s="104"/>
      <c r="T37" s="104"/>
      <c r="U37" s="104"/>
      <c r="V37" s="104"/>
      <c r="W37" s="104"/>
      <c r="X37" s="104"/>
    </row>
    <row r="38" spans="1:24" ht="21.95" customHeight="1" x14ac:dyDescent="0.55000000000000004">
      <c r="A38" s="104"/>
      <c r="B38" s="104"/>
      <c r="C38" s="104"/>
      <c r="D38" s="104"/>
      <c r="E38" s="104"/>
      <c r="F38" s="104" t="s">
        <v>109</v>
      </c>
      <c r="G38" s="104"/>
      <c r="H38" s="104"/>
      <c r="I38" s="104"/>
      <c r="J38" s="104"/>
      <c r="K38" s="104"/>
      <c r="L38" s="104"/>
      <c r="M38" s="104"/>
      <c r="N38" s="107"/>
      <c r="O38" s="104"/>
      <c r="P38" s="104" t="s">
        <v>71</v>
      </c>
      <c r="Q38" s="104"/>
      <c r="R38" s="104"/>
      <c r="S38" s="104"/>
      <c r="T38" s="104"/>
      <c r="U38" s="104"/>
      <c r="V38" s="104"/>
      <c r="W38" s="104"/>
      <c r="X38" s="104"/>
    </row>
    <row r="39" spans="1:24" ht="21.95" customHeight="1" x14ac:dyDescent="0.55000000000000004">
      <c r="A39" s="104"/>
      <c r="B39" s="104"/>
      <c r="C39" s="104"/>
      <c r="D39" s="104"/>
      <c r="E39" s="107"/>
      <c r="F39" s="107"/>
      <c r="G39" s="107"/>
      <c r="H39" s="107"/>
      <c r="I39" s="107"/>
      <c r="J39" s="107"/>
      <c r="K39" s="107"/>
      <c r="L39" s="104"/>
      <c r="M39" s="104"/>
      <c r="N39" s="107"/>
      <c r="O39" s="104" t="s">
        <v>65</v>
      </c>
      <c r="P39" s="104"/>
      <c r="Q39" s="104"/>
      <c r="R39" s="104"/>
      <c r="S39" s="104"/>
      <c r="T39" s="104"/>
      <c r="U39" s="104"/>
      <c r="V39" s="104"/>
      <c r="W39" s="104"/>
      <c r="X39" s="104"/>
    </row>
    <row r="40" spans="1:24" ht="21.95" customHeight="1" x14ac:dyDescent="0.55000000000000004">
      <c r="A40" s="104"/>
      <c r="B40" s="104" t="s">
        <v>114</v>
      </c>
      <c r="C40" s="104"/>
      <c r="D40" s="107"/>
      <c r="E40" s="107"/>
      <c r="F40" s="107"/>
      <c r="G40" s="107"/>
      <c r="H40" s="107"/>
      <c r="I40" s="107"/>
      <c r="J40" s="107"/>
      <c r="K40" s="107"/>
      <c r="L40" s="104"/>
      <c r="M40" s="104"/>
      <c r="N40" s="107"/>
      <c r="O40" s="104"/>
      <c r="P40" s="104" t="s">
        <v>66</v>
      </c>
      <c r="Q40" s="104"/>
      <c r="R40" s="104"/>
      <c r="S40" s="104"/>
      <c r="T40" s="104"/>
      <c r="U40" s="104"/>
      <c r="V40" s="104"/>
      <c r="W40" s="104"/>
      <c r="X40" s="104"/>
    </row>
    <row r="41" spans="1:24" ht="21.95" customHeight="1" x14ac:dyDescent="0.55000000000000004">
      <c r="A41" s="104"/>
      <c r="B41" s="104" t="s">
        <v>115</v>
      </c>
      <c r="C41" s="104"/>
      <c r="D41" s="107"/>
      <c r="E41" s="107"/>
      <c r="F41" s="107"/>
      <c r="G41" s="107"/>
      <c r="H41" s="107"/>
      <c r="I41" s="107"/>
      <c r="J41" s="107"/>
      <c r="K41" s="107"/>
      <c r="L41" s="104"/>
      <c r="M41" s="104"/>
      <c r="N41" s="107"/>
      <c r="O41" s="104"/>
      <c r="P41" s="104" t="s">
        <v>67</v>
      </c>
      <c r="Q41" s="104"/>
      <c r="R41" s="104"/>
      <c r="S41" s="104"/>
      <c r="T41" s="104"/>
      <c r="U41" s="104"/>
      <c r="V41" s="104"/>
      <c r="W41" s="104"/>
      <c r="X41" s="104"/>
    </row>
    <row r="42" spans="1:24" ht="21.95" customHeight="1" x14ac:dyDescent="0.55000000000000004">
      <c r="A42" s="104"/>
      <c r="B42" s="104" t="s">
        <v>116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7"/>
      <c r="O42" s="104"/>
      <c r="P42" s="104" t="s">
        <v>68</v>
      </c>
      <c r="Q42" s="104"/>
      <c r="R42" s="104"/>
      <c r="S42" s="104"/>
      <c r="T42" s="104"/>
      <c r="U42" s="104"/>
      <c r="V42" s="104"/>
      <c r="W42" s="104"/>
      <c r="X42" s="104"/>
    </row>
    <row r="43" spans="1:24" x14ac:dyDescent="0.55000000000000004">
      <c r="A43" s="104"/>
      <c r="B43" s="104" t="s">
        <v>43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7"/>
      <c r="O43" s="107"/>
      <c r="P43" s="104"/>
      <c r="Q43" s="104"/>
      <c r="R43" s="104"/>
      <c r="S43" s="104"/>
      <c r="T43" s="104"/>
      <c r="U43" s="104"/>
      <c r="V43" s="104"/>
      <c r="W43" s="104"/>
      <c r="X43" s="104"/>
    </row>
    <row r="44" spans="1:24" x14ac:dyDescent="0.55000000000000004">
      <c r="A44" s="104"/>
      <c r="B44" s="104" t="s">
        <v>44</v>
      </c>
      <c r="C44" s="104"/>
      <c r="D44" s="107"/>
      <c r="E44" s="107"/>
      <c r="F44" s="107"/>
      <c r="G44" s="107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</row>
    <row r="45" spans="1:24" x14ac:dyDescent="0.55000000000000004">
      <c r="A45" s="104"/>
      <c r="B45" s="104" t="s">
        <v>45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</row>
    <row r="46" spans="1:24" x14ac:dyDescent="0.55000000000000004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</row>
    <row r="58" spans="4:7" x14ac:dyDescent="0.55000000000000004">
      <c r="D58" s="12"/>
      <c r="E58" s="12"/>
      <c r="F58" s="12"/>
      <c r="G58" s="12"/>
    </row>
  </sheetData>
  <sheetProtection sheet="1" objects="1" scenarios="1"/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G14"/>
  <sheetViews>
    <sheetView zoomScale="55" zoomScaleNormal="55" workbookViewId="0">
      <selection activeCell="U3" sqref="U3"/>
    </sheetView>
  </sheetViews>
  <sheetFormatPr defaultColWidth="13.625" defaultRowHeight="24" x14ac:dyDescent="0.55000000000000004"/>
  <cols>
    <col min="1" max="1" width="8.125" style="202" bestFit="1" customWidth="1"/>
    <col min="2" max="2" width="7" style="203" bestFit="1" customWidth="1"/>
    <col min="3" max="3" width="2.875" style="203" bestFit="1" customWidth="1"/>
    <col min="4" max="4" width="5.125" style="203" bestFit="1" customWidth="1"/>
    <col min="5" max="5" width="7" style="203" bestFit="1" customWidth="1"/>
    <col min="6" max="6" width="7" style="202" bestFit="1" customWidth="1"/>
    <col min="7" max="7" width="2.875" style="202" bestFit="1" customWidth="1"/>
    <col min="8" max="8" width="5.125" style="202" bestFit="1" customWidth="1"/>
    <col min="9" max="10" width="7" style="202" bestFit="1" customWidth="1"/>
    <col min="11" max="11" width="2.875" style="202" bestFit="1" customWidth="1"/>
    <col min="12" max="12" width="5.125" style="202" bestFit="1" customWidth="1"/>
    <col min="13" max="14" width="7" style="202" bestFit="1" customWidth="1"/>
    <col min="15" max="15" width="2.875" style="202" bestFit="1" customWidth="1"/>
    <col min="16" max="16" width="5.125" style="202" bestFit="1" customWidth="1"/>
    <col min="17" max="18" width="7" style="202" bestFit="1" customWidth="1"/>
    <col min="19" max="19" width="2.875" style="202" bestFit="1" customWidth="1"/>
    <col min="20" max="20" width="5.125" style="202" bestFit="1" customWidth="1"/>
    <col min="21" max="22" width="7" style="202" bestFit="1" customWidth="1"/>
    <col min="23" max="23" width="2.875" style="202" bestFit="1" customWidth="1"/>
    <col min="24" max="24" width="5.125" style="202" bestFit="1" customWidth="1"/>
    <col min="25" max="26" width="7" style="202" bestFit="1" customWidth="1"/>
    <col min="27" max="27" width="2.875" style="202" bestFit="1" customWidth="1"/>
    <col min="28" max="28" width="5.125" style="202" bestFit="1" customWidth="1"/>
    <col min="29" max="30" width="7" style="202" bestFit="1" customWidth="1"/>
    <col min="31" max="31" width="2.875" style="202" bestFit="1" customWidth="1"/>
    <col min="32" max="32" width="5.125" style="202" bestFit="1" customWidth="1"/>
    <col min="33" max="33" width="7" style="202" bestFit="1" customWidth="1"/>
    <col min="34" max="16384" width="13.625" style="202"/>
  </cols>
  <sheetData>
    <row r="1" spans="1:33" ht="24" customHeight="1" x14ac:dyDescent="0.65">
      <c r="A1" s="532" t="s">
        <v>165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</row>
    <row r="2" spans="1:33" x14ac:dyDescent="0.55000000000000004">
      <c r="A2" s="204" t="s">
        <v>16</v>
      </c>
      <c r="B2" s="526" t="s">
        <v>166</v>
      </c>
      <c r="C2" s="527"/>
      <c r="D2" s="527"/>
      <c r="E2" s="528"/>
      <c r="F2" s="530" t="s">
        <v>168</v>
      </c>
      <c r="G2" s="527"/>
      <c r="H2" s="527"/>
      <c r="I2" s="531"/>
      <c r="J2" s="526" t="s">
        <v>139</v>
      </c>
      <c r="K2" s="527"/>
      <c r="L2" s="527"/>
      <c r="M2" s="528"/>
    </row>
    <row r="3" spans="1:33" x14ac:dyDescent="0.55000000000000004">
      <c r="A3" s="204" t="s">
        <v>169</v>
      </c>
      <c r="B3" s="205" t="s">
        <v>33</v>
      </c>
      <c r="C3" s="206" t="s">
        <v>35</v>
      </c>
      <c r="D3" s="206" t="s">
        <v>51</v>
      </c>
      <c r="E3" s="207" t="s">
        <v>167</v>
      </c>
      <c r="F3" s="208" t="s">
        <v>33</v>
      </c>
      <c r="G3" s="206" t="s">
        <v>35</v>
      </c>
      <c r="H3" s="206" t="s">
        <v>51</v>
      </c>
      <c r="I3" s="204" t="s">
        <v>167</v>
      </c>
      <c r="J3" s="205" t="s">
        <v>33</v>
      </c>
      <c r="K3" s="206" t="s">
        <v>35</v>
      </c>
      <c r="L3" s="206" t="s">
        <v>51</v>
      </c>
      <c r="M3" s="207" t="s">
        <v>167</v>
      </c>
    </row>
    <row r="4" spans="1:33" x14ac:dyDescent="0.55000000000000004">
      <c r="A4" s="209">
        <f>SUM(B4:E4)</f>
        <v>0</v>
      </c>
      <c r="B4" s="210">
        <f>'อ่าน คิด เขียน'!W66</f>
        <v>0</v>
      </c>
      <c r="C4" s="211">
        <f>'อ่าน คิด เขียน'!W67</f>
        <v>0</v>
      </c>
      <c r="D4" s="211">
        <f>'อ่าน คิด เขียน'!W68</f>
        <v>0</v>
      </c>
      <c r="E4" s="212">
        <f>'อ่าน คิด เขียน'!W70</f>
        <v>0</v>
      </c>
      <c r="F4" s="213">
        <f>'อ่าน คิด เขียน'!Z66</f>
        <v>0</v>
      </c>
      <c r="G4" s="211">
        <f>'อ่าน คิด เขียน'!Z67</f>
        <v>0</v>
      </c>
      <c r="H4" s="211">
        <f>'อ่าน คิด เขียน'!Z68</f>
        <v>0</v>
      </c>
      <c r="I4" s="209">
        <f>'อ่าน คิด เขียน'!Z70</f>
        <v>0</v>
      </c>
      <c r="J4" s="210">
        <f>'อ่าน คิด เขียน'!AC66</f>
        <v>0</v>
      </c>
      <c r="K4" s="211">
        <f>'อ่าน คิด เขียน'!AC67</f>
        <v>0</v>
      </c>
      <c r="L4" s="211">
        <f>'อ่าน คิด เขียน'!AC68</f>
        <v>0</v>
      </c>
      <c r="M4" s="212">
        <f>'อ่าน คิด เขียน'!AC70</f>
        <v>0</v>
      </c>
    </row>
    <row r="5" spans="1:33" x14ac:dyDescent="0.55000000000000004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</row>
    <row r="6" spans="1:33" ht="27.75" x14ac:dyDescent="0.65">
      <c r="A6" s="529" t="s">
        <v>172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  <c r="Q6" s="529"/>
      <c r="R6" s="529"/>
      <c r="S6" s="529"/>
      <c r="T6" s="529"/>
      <c r="U6" s="529"/>
    </row>
    <row r="7" spans="1:33" x14ac:dyDescent="0.55000000000000004">
      <c r="A7" s="204" t="s">
        <v>16</v>
      </c>
      <c r="B7" s="526" t="s">
        <v>134</v>
      </c>
      <c r="C7" s="527"/>
      <c r="D7" s="527"/>
      <c r="E7" s="528"/>
      <c r="F7" s="530" t="s">
        <v>135</v>
      </c>
      <c r="G7" s="527"/>
      <c r="H7" s="527"/>
      <c r="I7" s="531"/>
      <c r="J7" s="526" t="s">
        <v>136</v>
      </c>
      <c r="K7" s="527"/>
      <c r="L7" s="527"/>
      <c r="M7" s="528"/>
      <c r="N7" s="526" t="s">
        <v>137</v>
      </c>
      <c r="O7" s="527"/>
      <c r="P7" s="527"/>
      <c r="Q7" s="528"/>
      <c r="R7" s="526" t="s">
        <v>138</v>
      </c>
      <c r="S7" s="527"/>
      <c r="T7" s="527"/>
      <c r="U7" s="528"/>
    </row>
    <row r="8" spans="1:33" x14ac:dyDescent="0.55000000000000004">
      <c r="A8" s="204" t="s">
        <v>169</v>
      </c>
      <c r="B8" s="205" t="s">
        <v>33</v>
      </c>
      <c r="C8" s="206" t="s">
        <v>35</v>
      </c>
      <c r="D8" s="206" t="s">
        <v>51</v>
      </c>
      <c r="E8" s="207" t="s">
        <v>167</v>
      </c>
      <c r="F8" s="208" t="s">
        <v>33</v>
      </c>
      <c r="G8" s="206" t="s">
        <v>35</v>
      </c>
      <c r="H8" s="206" t="s">
        <v>51</v>
      </c>
      <c r="I8" s="204" t="s">
        <v>167</v>
      </c>
      <c r="J8" s="205" t="s">
        <v>33</v>
      </c>
      <c r="K8" s="206" t="s">
        <v>35</v>
      </c>
      <c r="L8" s="206" t="s">
        <v>51</v>
      </c>
      <c r="M8" s="207" t="s">
        <v>167</v>
      </c>
      <c r="N8" s="205" t="s">
        <v>33</v>
      </c>
      <c r="O8" s="206" t="s">
        <v>35</v>
      </c>
      <c r="P8" s="206" t="s">
        <v>51</v>
      </c>
      <c r="Q8" s="207" t="s">
        <v>167</v>
      </c>
      <c r="R8" s="205" t="s">
        <v>33</v>
      </c>
      <c r="S8" s="206" t="s">
        <v>35</v>
      </c>
      <c r="T8" s="206" t="s">
        <v>51</v>
      </c>
      <c r="U8" s="207" t="s">
        <v>167</v>
      </c>
    </row>
    <row r="9" spans="1:33" x14ac:dyDescent="0.55000000000000004">
      <c r="A9" s="209">
        <f>SUM(B9:E9)</f>
        <v>0</v>
      </c>
      <c r="B9" s="210">
        <f>สมถรรนะ!Z67</f>
        <v>0</v>
      </c>
      <c r="C9" s="211">
        <f>สมถรรนะ!Z68</f>
        <v>0</v>
      </c>
      <c r="D9" s="211">
        <f>สมถรรนะ!Z69</f>
        <v>0</v>
      </c>
      <c r="E9" s="212">
        <f>สมถรรนะ!Z70</f>
        <v>0</v>
      </c>
      <c r="F9" s="210">
        <f>สมถรรนะ!AC67</f>
        <v>0</v>
      </c>
      <c r="G9" s="211">
        <f>สมถรรนะ!AC68</f>
        <v>0</v>
      </c>
      <c r="H9" s="211">
        <f>สมถรรนะ!AC69</f>
        <v>0</v>
      </c>
      <c r="I9" s="212">
        <f>สมถรรนะ!AC70</f>
        <v>0</v>
      </c>
      <c r="J9" s="210">
        <f>สมถรรนะ!AF67</f>
        <v>0</v>
      </c>
      <c r="K9" s="211">
        <f>สมถรรนะ!AF68</f>
        <v>0</v>
      </c>
      <c r="L9" s="211">
        <f>สมถรรนะ!AF69</f>
        <v>0</v>
      </c>
      <c r="M9" s="212">
        <f>สมถรรนะ!AF70</f>
        <v>0</v>
      </c>
      <c r="N9" s="210">
        <f>สมถรรนะ!AI67</f>
        <v>0</v>
      </c>
      <c r="O9" s="211">
        <f>สมถรรนะ!AI68</f>
        <v>0</v>
      </c>
      <c r="P9" s="211">
        <f>สมถรรนะ!AI69</f>
        <v>0</v>
      </c>
      <c r="Q9" s="212">
        <f>สมถรรนะ!AI70</f>
        <v>0</v>
      </c>
      <c r="R9" s="210">
        <f>สมถรรนะ!AL67</f>
        <v>0</v>
      </c>
      <c r="S9" s="211">
        <f>สมถรรนะ!AL68</f>
        <v>0</v>
      </c>
      <c r="T9" s="211">
        <f>สมถรรนะ!AL69</f>
        <v>0</v>
      </c>
      <c r="U9" s="212">
        <f>สมถรรนะ!AL70</f>
        <v>0</v>
      </c>
    </row>
    <row r="11" spans="1:33" ht="27.75" x14ac:dyDescent="0.65">
      <c r="A11" s="529" t="s">
        <v>5</v>
      </c>
      <c r="B11" s="529"/>
      <c r="C11" s="529"/>
      <c r="D11" s="529"/>
      <c r="E11" s="529"/>
      <c r="F11" s="529"/>
      <c r="G11" s="529"/>
      <c r="H11" s="529"/>
      <c r="I11" s="529"/>
      <c r="J11" s="529"/>
      <c r="K11" s="529"/>
      <c r="L11" s="529"/>
      <c r="M11" s="529"/>
      <c r="N11" s="529"/>
      <c r="O11" s="529"/>
      <c r="P11" s="529"/>
      <c r="Q11" s="529"/>
      <c r="R11" s="529"/>
      <c r="S11" s="529"/>
      <c r="T11" s="529"/>
      <c r="U11" s="529"/>
    </row>
    <row r="12" spans="1:33" x14ac:dyDescent="0.55000000000000004">
      <c r="A12" s="204" t="s">
        <v>16</v>
      </c>
      <c r="B12" s="526" t="s">
        <v>173</v>
      </c>
      <c r="C12" s="527"/>
      <c r="D12" s="527"/>
      <c r="E12" s="528"/>
      <c r="F12" s="530" t="s">
        <v>174</v>
      </c>
      <c r="G12" s="527"/>
      <c r="H12" s="527"/>
      <c r="I12" s="531"/>
      <c r="J12" s="526" t="s">
        <v>175</v>
      </c>
      <c r="K12" s="527"/>
      <c r="L12" s="527"/>
      <c r="M12" s="528"/>
      <c r="N12" s="526" t="s">
        <v>176</v>
      </c>
      <c r="O12" s="527"/>
      <c r="P12" s="527"/>
      <c r="Q12" s="528"/>
      <c r="R12" s="526" t="s">
        <v>177</v>
      </c>
      <c r="S12" s="527"/>
      <c r="T12" s="527"/>
      <c r="U12" s="528"/>
      <c r="V12" s="526" t="s">
        <v>178</v>
      </c>
      <c r="W12" s="527"/>
      <c r="X12" s="527"/>
      <c r="Y12" s="528"/>
      <c r="Z12" s="526" t="s">
        <v>180</v>
      </c>
      <c r="AA12" s="527"/>
      <c r="AB12" s="527"/>
      <c r="AC12" s="528"/>
      <c r="AD12" s="526" t="s">
        <v>179</v>
      </c>
      <c r="AE12" s="527"/>
      <c r="AF12" s="527"/>
      <c r="AG12" s="528"/>
    </row>
    <row r="13" spans="1:33" x14ac:dyDescent="0.55000000000000004">
      <c r="A13" s="204" t="s">
        <v>169</v>
      </c>
      <c r="B13" s="205" t="s">
        <v>33</v>
      </c>
      <c r="C13" s="206" t="s">
        <v>35</v>
      </c>
      <c r="D13" s="206" t="s">
        <v>51</v>
      </c>
      <c r="E13" s="207" t="s">
        <v>167</v>
      </c>
      <c r="F13" s="208" t="s">
        <v>33</v>
      </c>
      <c r="G13" s="206" t="s">
        <v>35</v>
      </c>
      <c r="H13" s="206" t="s">
        <v>51</v>
      </c>
      <c r="I13" s="204" t="s">
        <v>167</v>
      </c>
      <c r="J13" s="205" t="s">
        <v>33</v>
      </c>
      <c r="K13" s="206" t="s">
        <v>35</v>
      </c>
      <c r="L13" s="206" t="s">
        <v>51</v>
      </c>
      <c r="M13" s="207" t="s">
        <v>167</v>
      </c>
      <c r="N13" s="205" t="s">
        <v>33</v>
      </c>
      <c r="O13" s="206" t="s">
        <v>35</v>
      </c>
      <c r="P13" s="206" t="s">
        <v>51</v>
      </c>
      <c r="Q13" s="207" t="s">
        <v>167</v>
      </c>
      <c r="R13" s="205" t="s">
        <v>33</v>
      </c>
      <c r="S13" s="206" t="s">
        <v>35</v>
      </c>
      <c r="T13" s="206" t="s">
        <v>51</v>
      </c>
      <c r="U13" s="207" t="s">
        <v>167</v>
      </c>
      <c r="V13" s="205" t="s">
        <v>33</v>
      </c>
      <c r="W13" s="206" t="s">
        <v>35</v>
      </c>
      <c r="X13" s="206" t="s">
        <v>51</v>
      </c>
      <c r="Y13" s="207" t="s">
        <v>167</v>
      </c>
      <c r="Z13" s="205" t="s">
        <v>33</v>
      </c>
      <c r="AA13" s="206" t="s">
        <v>35</v>
      </c>
      <c r="AB13" s="206" t="s">
        <v>51</v>
      </c>
      <c r="AC13" s="207" t="s">
        <v>167</v>
      </c>
      <c r="AD13" s="205" t="s">
        <v>33</v>
      </c>
      <c r="AE13" s="206" t="s">
        <v>35</v>
      </c>
      <c r="AF13" s="206" t="s">
        <v>51</v>
      </c>
      <c r="AG13" s="207" t="s">
        <v>167</v>
      </c>
    </row>
    <row r="14" spans="1:33" x14ac:dyDescent="0.55000000000000004">
      <c r="A14" s="209">
        <f>SUM(B14:E14)</f>
        <v>0</v>
      </c>
      <c r="B14" s="210">
        <f>คุณลักษณะ!AF67</f>
        <v>0</v>
      </c>
      <c r="C14" s="211">
        <f>คุณลักษณะ!AF68</f>
        <v>0</v>
      </c>
      <c r="D14" s="211">
        <f>คุณลักษณะ!AF69</f>
        <v>0</v>
      </c>
      <c r="E14" s="212">
        <f>คุณลักษณะ!AF70</f>
        <v>0</v>
      </c>
      <c r="F14" s="210">
        <f>คุณลักษณะ!AI67</f>
        <v>0</v>
      </c>
      <c r="G14" s="211">
        <f>คุณลักษณะ!AI68</f>
        <v>0</v>
      </c>
      <c r="H14" s="211">
        <f>คุณลักษณะ!AI69</f>
        <v>0</v>
      </c>
      <c r="I14" s="212">
        <f>คุณลักษณะ!AI70</f>
        <v>0</v>
      </c>
      <c r="J14" s="210">
        <f>คุณลักษณะ!AL67</f>
        <v>0</v>
      </c>
      <c r="K14" s="211">
        <f>คุณลักษณะ!AL68</f>
        <v>0</v>
      </c>
      <c r="L14" s="211">
        <f>คุณลักษณะ!AL69</f>
        <v>0</v>
      </c>
      <c r="M14" s="212">
        <f>คุณลักษณะ!AL70</f>
        <v>0</v>
      </c>
      <c r="N14" s="210">
        <f>คุณลักษณะ!AO67</f>
        <v>0</v>
      </c>
      <c r="O14" s="211">
        <f>คุณลักษณะ!AO68</f>
        <v>0</v>
      </c>
      <c r="P14" s="211">
        <f>คุณลักษณะ!AO69</f>
        <v>0</v>
      </c>
      <c r="Q14" s="212">
        <f>คุณลักษณะ!AO70</f>
        <v>0</v>
      </c>
      <c r="R14" s="210">
        <f>คุณลักษณะ!AR67</f>
        <v>0</v>
      </c>
      <c r="S14" s="211">
        <f>คุณลักษณะ!AR68</f>
        <v>0</v>
      </c>
      <c r="T14" s="211">
        <f>คุณลักษณะ!AR69</f>
        <v>0</v>
      </c>
      <c r="U14" s="212">
        <f>คุณลักษณะ!AR70</f>
        <v>0</v>
      </c>
      <c r="V14" s="210">
        <f>คุณลักษณะ!AU67</f>
        <v>0</v>
      </c>
      <c r="W14" s="211">
        <f>คุณลักษณะ!AU68</f>
        <v>0</v>
      </c>
      <c r="X14" s="211">
        <f>คุณลักษณะ!AU69</f>
        <v>0</v>
      </c>
      <c r="Y14" s="212">
        <f>คุณลักษณะ!AU70</f>
        <v>0</v>
      </c>
      <c r="Z14" s="210">
        <f>คุณลักษณะ!AX67</f>
        <v>0</v>
      </c>
      <c r="AA14" s="211">
        <f>คุณลักษณะ!AX68</f>
        <v>0</v>
      </c>
      <c r="AB14" s="211">
        <f>คุณลักษณะ!AX69</f>
        <v>0</v>
      </c>
      <c r="AC14" s="212">
        <f>คุณลักษณะ!AX70</f>
        <v>0</v>
      </c>
      <c r="AD14" s="210">
        <f>คุณลักษณะ!BA67</f>
        <v>0</v>
      </c>
      <c r="AE14" s="211">
        <f>คุณลักษณะ!BA68</f>
        <v>0</v>
      </c>
      <c r="AF14" s="211">
        <f>คุณลักษณะ!BA69</f>
        <v>0</v>
      </c>
      <c r="AG14" s="212">
        <f>คุณลักษณะ!BA70</f>
        <v>0</v>
      </c>
    </row>
  </sheetData>
  <mergeCells count="19">
    <mergeCell ref="A1:M1"/>
    <mergeCell ref="B7:E7"/>
    <mergeCell ref="F7:I7"/>
    <mergeCell ref="J7:M7"/>
    <mergeCell ref="N7:Q7"/>
    <mergeCell ref="Z12:AC12"/>
    <mergeCell ref="AD12:AG12"/>
    <mergeCell ref="A6:U6"/>
    <mergeCell ref="B2:E2"/>
    <mergeCell ref="F2:I2"/>
    <mergeCell ref="J2:M2"/>
    <mergeCell ref="R7:U7"/>
    <mergeCell ref="A11:U11"/>
    <mergeCell ref="B12:E12"/>
    <mergeCell ref="F12:I12"/>
    <mergeCell ref="V12:Y12"/>
    <mergeCell ref="J12:M12"/>
    <mergeCell ref="N12:Q12"/>
    <mergeCell ref="R12:U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3"/>
  <sheetViews>
    <sheetView view="pageBreakPreview" zoomScale="60" zoomScaleNormal="100" workbookViewId="0">
      <selection activeCell="D16" sqref="D16"/>
    </sheetView>
  </sheetViews>
  <sheetFormatPr defaultRowHeight="21.75" x14ac:dyDescent="0.5"/>
  <cols>
    <col min="1" max="1" width="4.125" style="254" bestFit="1" customWidth="1"/>
    <col min="2" max="2" width="8.625" style="254" customWidth="1"/>
    <col min="3" max="3" width="20.125" style="253" customWidth="1"/>
    <col min="4" max="8" width="8.125" style="255" customWidth="1"/>
    <col min="9" max="9" width="15.75" style="255" customWidth="1"/>
    <col min="10" max="16384" width="9" style="253"/>
  </cols>
  <sheetData>
    <row r="1" spans="1:9" ht="24" customHeight="1" x14ac:dyDescent="0.5">
      <c r="G1" s="555" t="s">
        <v>209</v>
      </c>
      <c r="H1" s="555"/>
      <c r="I1" s="284" t="s">
        <v>118</v>
      </c>
    </row>
    <row r="2" spans="1:9" ht="24" customHeight="1" x14ac:dyDescent="0.5">
      <c r="G2" s="555" t="s">
        <v>210</v>
      </c>
      <c r="H2" s="555"/>
      <c r="I2" s="254">
        <f>ปกหน้า!M4</f>
        <v>2560</v>
      </c>
    </row>
    <row r="4" spans="1:9" x14ac:dyDescent="0.5">
      <c r="I4" s="354"/>
    </row>
    <row r="5" spans="1:9" ht="24" x14ac:dyDescent="0.55000000000000004">
      <c r="A5" s="533" t="s">
        <v>12</v>
      </c>
      <c r="B5" s="533"/>
      <c r="C5" s="533"/>
      <c r="D5" s="533"/>
      <c r="E5" s="533"/>
      <c r="F5" s="533"/>
      <c r="G5" s="533"/>
      <c r="H5" s="533"/>
      <c r="I5" s="533"/>
    </row>
    <row r="6" spans="1:9" ht="24" x14ac:dyDescent="0.55000000000000004">
      <c r="A6" s="543" t="s">
        <v>205</v>
      </c>
      <c r="B6" s="543"/>
      <c r="C6" s="543"/>
      <c r="D6" s="543"/>
      <c r="E6" s="543"/>
      <c r="F6" s="543"/>
      <c r="G6" s="543"/>
      <c r="H6" s="543"/>
      <c r="I6" s="543"/>
    </row>
    <row r="7" spans="1:9" ht="24.75" customHeight="1" thickBot="1" x14ac:dyDescent="0.6">
      <c r="A7" s="281"/>
      <c r="B7" s="281" t="s">
        <v>206</v>
      </c>
      <c r="C7" s="282">
        <f>ปกหน้า!H13</f>
        <v>0</v>
      </c>
      <c r="D7" s="256"/>
      <c r="E7" s="281"/>
      <c r="F7" s="356"/>
      <c r="G7" s="283" t="s">
        <v>208</v>
      </c>
      <c r="H7" s="534" t="str">
        <f>ปกหน้า!H15</f>
        <v>มิส / มาสเตอร์</v>
      </c>
      <c r="I7" s="534"/>
    </row>
    <row r="8" spans="1:9" ht="24.75" customHeight="1" thickBot="1" x14ac:dyDescent="0.55000000000000004">
      <c r="A8" s="287" t="s">
        <v>202</v>
      </c>
      <c r="B8" s="544" t="s">
        <v>189</v>
      </c>
      <c r="C8" s="545"/>
      <c r="D8" s="288" t="s">
        <v>55</v>
      </c>
      <c r="E8" s="288" t="s">
        <v>33</v>
      </c>
      <c r="F8" s="288" t="s">
        <v>35</v>
      </c>
      <c r="G8" s="288" t="s">
        <v>51</v>
      </c>
      <c r="H8" s="289" t="s">
        <v>167</v>
      </c>
      <c r="I8" s="290" t="s">
        <v>203</v>
      </c>
    </row>
    <row r="9" spans="1:9" ht="24" customHeight="1" x14ac:dyDescent="0.5">
      <c r="A9" s="257">
        <v>1</v>
      </c>
      <c r="B9" s="550" t="s">
        <v>190</v>
      </c>
      <c r="C9" s="551"/>
      <c r="D9" s="258">
        <f>SUM(E9:H9)</f>
        <v>0</v>
      </c>
      <c r="E9" s="259">
        <f>'อ่าน คิด เขียน'!W66</f>
        <v>0</v>
      </c>
      <c r="F9" s="259">
        <f>'อ่าน คิด เขียน'!W67</f>
        <v>0</v>
      </c>
      <c r="G9" s="259">
        <f>'อ่าน คิด เขียน'!W68</f>
        <v>0</v>
      </c>
      <c r="H9" s="260">
        <f>'อ่าน คิด เขียน'!W69</f>
        <v>0</v>
      </c>
      <c r="I9" s="278" t="e">
        <f>($E9+$F9)*100/$D9</f>
        <v>#DIV/0!</v>
      </c>
    </row>
    <row r="10" spans="1:9" ht="24" customHeight="1" x14ac:dyDescent="0.5">
      <c r="A10" s="261">
        <v>2</v>
      </c>
      <c r="B10" s="548" t="s">
        <v>191</v>
      </c>
      <c r="C10" s="549"/>
      <c r="D10" s="262">
        <f>SUM(E10:H10)</f>
        <v>0</v>
      </c>
      <c r="E10" s="263">
        <f>'อ่าน คิด เขียน'!Z66</f>
        <v>0</v>
      </c>
      <c r="F10" s="263">
        <f>'อ่าน คิด เขียน'!Z67</f>
        <v>0</v>
      </c>
      <c r="G10" s="263">
        <f>'อ่าน คิด เขียน'!Z68</f>
        <v>0</v>
      </c>
      <c r="H10" s="264">
        <f>'อ่าน คิด เขียน'!Z69</f>
        <v>0</v>
      </c>
      <c r="I10" s="279" t="e">
        <f>($E10+$F10)*100/$D10</f>
        <v>#DIV/0!</v>
      </c>
    </row>
    <row r="11" spans="1:9" ht="24" customHeight="1" x14ac:dyDescent="0.5">
      <c r="A11" s="261">
        <v>3</v>
      </c>
      <c r="B11" s="548" t="s">
        <v>192</v>
      </c>
      <c r="C11" s="549"/>
      <c r="D11" s="262">
        <f>SUM(E11:H11)</f>
        <v>0</v>
      </c>
      <c r="E11" s="263">
        <f>'อ่าน คิด เขียน'!AC66</f>
        <v>0</v>
      </c>
      <c r="F11" s="263">
        <f>'อ่าน คิด เขียน'!AC67</f>
        <v>0</v>
      </c>
      <c r="G11" s="263">
        <f>'อ่าน คิด เขียน'!AC68</f>
        <v>0</v>
      </c>
      <c r="H11" s="264">
        <f>'อ่าน คิด เขียน'!AC69</f>
        <v>0</v>
      </c>
      <c r="I11" s="279" t="e">
        <f>($E11+$F11)*100/$D11</f>
        <v>#DIV/0!</v>
      </c>
    </row>
    <row r="12" spans="1:9" ht="24.75" thickBot="1" x14ac:dyDescent="0.55000000000000004">
      <c r="A12" s="552" t="s">
        <v>204</v>
      </c>
      <c r="B12" s="553"/>
      <c r="C12" s="553"/>
      <c r="D12" s="553"/>
      <c r="E12" s="553"/>
      <c r="F12" s="553"/>
      <c r="G12" s="553"/>
      <c r="H12" s="553"/>
      <c r="I12" s="285" t="e">
        <f>AVERAGE(I9:I11)</f>
        <v>#DIV/0!</v>
      </c>
    </row>
    <row r="13" spans="1:9" ht="24.75" customHeight="1" thickBot="1" x14ac:dyDescent="0.55000000000000004">
      <c r="A13" s="291" t="s">
        <v>202</v>
      </c>
      <c r="B13" s="562" t="s">
        <v>188</v>
      </c>
      <c r="C13" s="563"/>
      <c r="D13" s="292" t="s">
        <v>55</v>
      </c>
      <c r="E13" s="292" t="s">
        <v>33</v>
      </c>
      <c r="F13" s="292" t="s">
        <v>35</v>
      </c>
      <c r="G13" s="292" t="s">
        <v>51</v>
      </c>
      <c r="H13" s="293" t="s">
        <v>167</v>
      </c>
      <c r="I13" s="294" t="s">
        <v>203</v>
      </c>
    </row>
    <row r="14" spans="1:9" ht="24" customHeight="1" x14ac:dyDescent="0.5">
      <c r="A14" s="257">
        <v>1</v>
      </c>
      <c r="B14" s="560" t="s">
        <v>183</v>
      </c>
      <c r="C14" s="561"/>
      <c r="D14" s="258">
        <f>SUM(E14:H14)</f>
        <v>0</v>
      </c>
      <c r="E14" s="259">
        <f>สมถรรนะ!Z67</f>
        <v>0</v>
      </c>
      <c r="F14" s="259">
        <f>สมถรรนะ!Z68</f>
        <v>0</v>
      </c>
      <c r="G14" s="259">
        <f>สมถรรนะ!Z69</f>
        <v>0</v>
      </c>
      <c r="H14" s="260">
        <f>สมถรรนะ!Z70</f>
        <v>0</v>
      </c>
      <c r="I14" s="278" t="e">
        <f>($E14+$F14)*100/$D14</f>
        <v>#DIV/0!</v>
      </c>
    </row>
    <row r="15" spans="1:9" ht="24" customHeight="1" x14ac:dyDescent="0.5">
      <c r="A15" s="261">
        <v>2</v>
      </c>
      <c r="B15" s="558" t="s">
        <v>184</v>
      </c>
      <c r="C15" s="559"/>
      <c r="D15" s="258">
        <f>SUM(E15:H15)</f>
        <v>0</v>
      </c>
      <c r="E15" s="259">
        <f>สมถรรนะ!AC67</f>
        <v>0</v>
      </c>
      <c r="F15" s="259">
        <f>สมถรรนะ!AC68</f>
        <v>0</v>
      </c>
      <c r="G15" s="259">
        <f>สมถรรนะ!AC69</f>
        <v>0</v>
      </c>
      <c r="H15" s="260">
        <f>สมถรรนะ!AC70</f>
        <v>0</v>
      </c>
      <c r="I15" s="278" t="e">
        <f>($E15+$F15)*100/$D15</f>
        <v>#DIV/0!</v>
      </c>
    </row>
    <row r="16" spans="1:9" ht="24" customHeight="1" x14ac:dyDescent="0.5">
      <c r="A16" s="261">
        <v>3</v>
      </c>
      <c r="B16" s="558" t="s">
        <v>185</v>
      </c>
      <c r="C16" s="559"/>
      <c r="D16" s="258">
        <f>SUM(E16:H16)</f>
        <v>0</v>
      </c>
      <c r="E16" s="263">
        <f>สมถรรนะ!AF67</f>
        <v>0</v>
      </c>
      <c r="F16" s="263">
        <f>สมถรรนะ!AF68</f>
        <v>0</v>
      </c>
      <c r="G16" s="263">
        <f>สมถรรนะ!AF69</f>
        <v>0</v>
      </c>
      <c r="H16" s="264">
        <f>สมถรรนะ!AF70</f>
        <v>0</v>
      </c>
      <c r="I16" s="279" t="e">
        <f>($E16+$F16)*100/$D16</f>
        <v>#DIV/0!</v>
      </c>
    </row>
    <row r="17" spans="1:9" ht="24" customHeight="1" x14ac:dyDescent="0.5">
      <c r="A17" s="261">
        <v>4</v>
      </c>
      <c r="B17" s="558" t="s">
        <v>187</v>
      </c>
      <c r="C17" s="559"/>
      <c r="D17" s="258">
        <f>SUM(E17:H17)</f>
        <v>0</v>
      </c>
      <c r="E17" s="263">
        <f>สมถรรนะ!AI67</f>
        <v>0</v>
      </c>
      <c r="F17" s="263">
        <f>สมถรรนะ!AI68</f>
        <v>0</v>
      </c>
      <c r="G17" s="263">
        <f>สมถรรนะ!AI69</f>
        <v>0</v>
      </c>
      <c r="H17" s="264">
        <f>สมถรรนะ!AI70</f>
        <v>0</v>
      </c>
      <c r="I17" s="279" t="e">
        <f>($E17+$F17)*100/$D17</f>
        <v>#DIV/0!</v>
      </c>
    </row>
    <row r="18" spans="1:9" ht="24" customHeight="1" x14ac:dyDescent="0.5">
      <c r="A18" s="266">
        <v>5</v>
      </c>
      <c r="B18" s="558" t="s">
        <v>186</v>
      </c>
      <c r="C18" s="559"/>
      <c r="D18" s="267">
        <f>SUM(E18:H18)</f>
        <v>0</v>
      </c>
      <c r="E18" s="268">
        <f>สมถรรนะ!AL67</f>
        <v>0</v>
      </c>
      <c r="F18" s="268">
        <f>สมถรรนะ!AL68</f>
        <v>0</v>
      </c>
      <c r="G18" s="268">
        <f>สมถรรนะ!AL69</f>
        <v>0</v>
      </c>
      <c r="H18" s="269">
        <f>สมถรรนะ!AL70</f>
        <v>0</v>
      </c>
      <c r="I18" s="265" t="e">
        <f>($E18+$F18)*100/$D18</f>
        <v>#DIV/0!</v>
      </c>
    </row>
    <row r="19" spans="1:9" ht="24.75" thickBot="1" x14ac:dyDescent="0.55000000000000004">
      <c r="A19" s="535" t="s">
        <v>204</v>
      </c>
      <c r="B19" s="536"/>
      <c r="C19" s="537"/>
      <c r="D19" s="537"/>
      <c r="E19" s="537"/>
      <c r="F19" s="537"/>
      <c r="G19" s="537"/>
      <c r="H19" s="538"/>
      <c r="I19" s="285" t="e">
        <f>AVERAGE(I14:I18)</f>
        <v>#DIV/0!</v>
      </c>
    </row>
    <row r="20" spans="1:9" ht="24.75" customHeight="1" thickBot="1" x14ac:dyDescent="0.55000000000000004">
      <c r="A20" s="270" t="s">
        <v>202</v>
      </c>
      <c r="B20" s="546" t="s">
        <v>193</v>
      </c>
      <c r="C20" s="547"/>
      <c r="D20" s="271" t="s">
        <v>55</v>
      </c>
      <c r="E20" s="271" t="s">
        <v>33</v>
      </c>
      <c r="F20" s="271" t="s">
        <v>35</v>
      </c>
      <c r="G20" s="271" t="s">
        <v>51</v>
      </c>
      <c r="H20" s="272" t="s">
        <v>167</v>
      </c>
      <c r="I20" s="273" t="s">
        <v>203</v>
      </c>
    </row>
    <row r="21" spans="1:9" ht="24" customHeight="1" x14ac:dyDescent="0.5">
      <c r="A21" s="257">
        <v>1</v>
      </c>
      <c r="B21" s="550" t="s">
        <v>201</v>
      </c>
      <c r="C21" s="551"/>
      <c r="D21" s="258">
        <f>SUM(E21:H21)</f>
        <v>0</v>
      </c>
      <c r="E21" s="259">
        <f>คุณลักษณะ!AF67</f>
        <v>0</v>
      </c>
      <c r="F21" s="259">
        <f>คุณลักษณะ!AF68</f>
        <v>0</v>
      </c>
      <c r="G21" s="259">
        <f>คุณลักษณะ!AF69</f>
        <v>0</v>
      </c>
      <c r="H21" s="260">
        <f>คุณลักษณะ!AF70</f>
        <v>0</v>
      </c>
      <c r="I21" s="278" t="e">
        <f t="shared" ref="I21:I28" si="0">($E21+$F21)*100/$D21</f>
        <v>#DIV/0!</v>
      </c>
    </row>
    <row r="22" spans="1:9" ht="24" customHeight="1" x14ac:dyDescent="0.5">
      <c r="A22" s="261">
        <v>2</v>
      </c>
      <c r="B22" s="548" t="s">
        <v>194</v>
      </c>
      <c r="C22" s="549"/>
      <c r="D22" s="258">
        <f t="shared" ref="D22:D28" si="1">SUM(E22:H22)</f>
        <v>0</v>
      </c>
      <c r="E22" s="259">
        <f>คุณลักษณะ!AI67</f>
        <v>0</v>
      </c>
      <c r="F22" s="259">
        <f>คุณลักษณะ!AI68</f>
        <v>0</v>
      </c>
      <c r="G22" s="259">
        <f>คุณลักษณะ!AI69</f>
        <v>0</v>
      </c>
      <c r="H22" s="260">
        <f>คุณลักษณะ!AI70</f>
        <v>0</v>
      </c>
      <c r="I22" s="278" t="e">
        <f t="shared" si="0"/>
        <v>#DIV/0!</v>
      </c>
    </row>
    <row r="23" spans="1:9" ht="24" customHeight="1" x14ac:dyDescent="0.5">
      <c r="A23" s="261">
        <v>3</v>
      </c>
      <c r="B23" s="548" t="s">
        <v>195</v>
      </c>
      <c r="C23" s="549"/>
      <c r="D23" s="258">
        <f t="shared" si="1"/>
        <v>0</v>
      </c>
      <c r="E23" s="259">
        <f>คุณลักษณะ!AL67</f>
        <v>0</v>
      </c>
      <c r="F23" s="259">
        <f>คุณลักษณะ!AL68</f>
        <v>0</v>
      </c>
      <c r="G23" s="259">
        <f>คุณลักษณะ!AL69</f>
        <v>0</v>
      </c>
      <c r="H23" s="260">
        <f>คุณลักษณะ!AL70</f>
        <v>0</v>
      </c>
      <c r="I23" s="278" t="e">
        <f t="shared" si="0"/>
        <v>#DIV/0!</v>
      </c>
    </row>
    <row r="24" spans="1:9" ht="24" customHeight="1" x14ac:dyDescent="0.5">
      <c r="A24" s="261">
        <v>4</v>
      </c>
      <c r="B24" s="548" t="s">
        <v>196</v>
      </c>
      <c r="C24" s="549"/>
      <c r="D24" s="258">
        <f t="shared" si="1"/>
        <v>0</v>
      </c>
      <c r="E24" s="259">
        <f>คุณลักษณะ!AO67</f>
        <v>0</v>
      </c>
      <c r="F24" s="259">
        <f>คุณลักษณะ!AO68</f>
        <v>0</v>
      </c>
      <c r="G24" s="259">
        <f>คุณลักษณะ!AO69</f>
        <v>0</v>
      </c>
      <c r="H24" s="260">
        <f>คุณลักษณะ!AO70</f>
        <v>0</v>
      </c>
      <c r="I24" s="278" t="e">
        <f t="shared" si="0"/>
        <v>#DIV/0!</v>
      </c>
    </row>
    <row r="25" spans="1:9" ht="24" customHeight="1" x14ac:dyDescent="0.5">
      <c r="A25" s="261">
        <v>5</v>
      </c>
      <c r="B25" s="548" t="s">
        <v>197</v>
      </c>
      <c r="C25" s="549"/>
      <c r="D25" s="258">
        <f t="shared" si="1"/>
        <v>0</v>
      </c>
      <c r="E25" s="259">
        <f>คุณลักษณะ!AR67</f>
        <v>0</v>
      </c>
      <c r="F25" s="259">
        <f>คุณลักษณะ!AR68</f>
        <v>0</v>
      </c>
      <c r="G25" s="259">
        <f>คุณลักษณะ!AR69</f>
        <v>0</v>
      </c>
      <c r="H25" s="260">
        <f>คุณลักษณะ!AR70</f>
        <v>0</v>
      </c>
      <c r="I25" s="278" t="e">
        <f t="shared" si="0"/>
        <v>#DIV/0!</v>
      </c>
    </row>
    <row r="26" spans="1:9" ht="24" customHeight="1" x14ac:dyDescent="0.5">
      <c r="A26" s="261">
        <v>6</v>
      </c>
      <c r="B26" s="548" t="s">
        <v>198</v>
      </c>
      <c r="C26" s="549"/>
      <c r="D26" s="258">
        <f t="shared" si="1"/>
        <v>0</v>
      </c>
      <c r="E26" s="259">
        <f>คุณลักษณะ!AU67</f>
        <v>0</v>
      </c>
      <c r="F26" s="259">
        <f>คุณลักษณะ!AU68</f>
        <v>0</v>
      </c>
      <c r="G26" s="259">
        <f>คุณลักษณะ!AU69</f>
        <v>0</v>
      </c>
      <c r="H26" s="260">
        <f>คุณลักษณะ!AU70</f>
        <v>0</v>
      </c>
      <c r="I26" s="278" t="e">
        <f t="shared" si="0"/>
        <v>#DIV/0!</v>
      </c>
    </row>
    <row r="27" spans="1:9" ht="24" customHeight="1" x14ac:dyDescent="0.5">
      <c r="A27" s="261">
        <v>7</v>
      </c>
      <c r="B27" s="548" t="s">
        <v>199</v>
      </c>
      <c r="C27" s="549"/>
      <c r="D27" s="258">
        <f t="shared" si="1"/>
        <v>0</v>
      </c>
      <c r="E27" s="259">
        <f>คุณลักษณะ!AX67</f>
        <v>0</v>
      </c>
      <c r="F27" s="259">
        <f>คุณลักษณะ!AX68</f>
        <v>0</v>
      </c>
      <c r="G27" s="259">
        <f>คุณลักษณะ!AX69</f>
        <v>0</v>
      </c>
      <c r="H27" s="260">
        <f>คุณลักษณะ!AX70</f>
        <v>0</v>
      </c>
      <c r="I27" s="278" t="e">
        <f t="shared" si="0"/>
        <v>#DIV/0!</v>
      </c>
    </row>
    <row r="28" spans="1:9" ht="24.75" customHeight="1" thickBot="1" x14ac:dyDescent="0.55000000000000004">
      <c r="A28" s="274">
        <v>8</v>
      </c>
      <c r="B28" s="556" t="s">
        <v>200</v>
      </c>
      <c r="C28" s="557"/>
      <c r="D28" s="275">
        <f t="shared" si="1"/>
        <v>0</v>
      </c>
      <c r="E28" s="276">
        <f>คุณลักษณะ!BA67</f>
        <v>0</v>
      </c>
      <c r="F28" s="276">
        <f>คุณลักษณะ!BA68</f>
        <v>0</v>
      </c>
      <c r="G28" s="276">
        <f>คุณลักษณะ!BA69</f>
        <v>0</v>
      </c>
      <c r="H28" s="277">
        <f>คุณลักษณะ!BA70</f>
        <v>0</v>
      </c>
      <c r="I28" s="280" t="e">
        <f t="shared" si="0"/>
        <v>#DIV/0!</v>
      </c>
    </row>
    <row r="29" spans="1:9" ht="24.75" thickBot="1" x14ac:dyDescent="0.55000000000000004">
      <c r="A29" s="539" t="s">
        <v>204</v>
      </c>
      <c r="B29" s="540"/>
      <c r="C29" s="541"/>
      <c r="D29" s="541"/>
      <c r="E29" s="541"/>
      <c r="F29" s="541"/>
      <c r="G29" s="541"/>
      <c r="H29" s="542"/>
      <c r="I29" s="286" t="e">
        <f>AVERAGE(I21:I28)</f>
        <v>#DIV/0!</v>
      </c>
    </row>
    <row r="31" spans="1:9" x14ac:dyDescent="0.5">
      <c r="G31" s="355"/>
      <c r="H31" s="355"/>
      <c r="I31" s="355"/>
    </row>
    <row r="32" spans="1:9" x14ac:dyDescent="0.5">
      <c r="G32" s="554" t="str">
        <f>ปกหน้า!H15</f>
        <v>มิส / มาสเตอร์</v>
      </c>
      <c r="H32" s="554"/>
      <c r="I32" s="554"/>
    </row>
    <row r="33" spans="7:9" ht="24" x14ac:dyDescent="0.55000000000000004">
      <c r="G33" s="533" t="s">
        <v>207</v>
      </c>
      <c r="H33" s="533"/>
      <c r="I33" s="533"/>
    </row>
  </sheetData>
  <sheetProtection algorithmName="SHA-512" hashValue="tbxOVDb49JXL5tv/5HnehixcfkzHLxnM8q8i6x3yvQ6QzGjuhvDaeN2YOlk2pMFFudBN7FP1A16HmVFqyCprFg==" saltValue="zM4RCI/dm+y5fRzEfu55kQ==" spinCount="100000" sheet="1" objects="1" scenarios="1"/>
  <mergeCells count="29">
    <mergeCell ref="G2:H2"/>
    <mergeCell ref="G1:H1"/>
    <mergeCell ref="B28:C28"/>
    <mergeCell ref="B27:C27"/>
    <mergeCell ref="B26:C26"/>
    <mergeCell ref="B25:C25"/>
    <mergeCell ref="B24:C24"/>
    <mergeCell ref="B23:C23"/>
    <mergeCell ref="B9:C9"/>
    <mergeCell ref="B18:C18"/>
    <mergeCell ref="B17:C17"/>
    <mergeCell ref="B16:C16"/>
    <mergeCell ref="B15:C15"/>
    <mergeCell ref="B14:C14"/>
    <mergeCell ref="B13:C13"/>
    <mergeCell ref="G33:I33"/>
    <mergeCell ref="H7:I7"/>
    <mergeCell ref="A19:H19"/>
    <mergeCell ref="A29:H29"/>
    <mergeCell ref="A5:I5"/>
    <mergeCell ref="A6:I6"/>
    <mergeCell ref="B8:C8"/>
    <mergeCell ref="B20:C20"/>
    <mergeCell ref="B22:C22"/>
    <mergeCell ref="B21:C21"/>
    <mergeCell ref="B11:C11"/>
    <mergeCell ref="B10:C10"/>
    <mergeCell ref="A12:H12"/>
    <mergeCell ref="G32:I32"/>
  </mergeCells>
  <printOptions horizontalCentered="1"/>
  <pageMargins left="0.39370078740157483" right="0.19685039370078741" top="0.59055118110236227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7</vt:i4>
      </vt:variant>
    </vt:vector>
  </HeadingPairs>
  <TitlesOfParts>
    <vt:vector size="16" baseType="lpstr">
      <vt:lpstr>ปกหน้า</vt:lpstr>
      <vt:lpstr>เวลาเรียน1</vt:lpstr>
      <vt:lpstr>เวลาเรียน2</vt:lpstr>
      <vt:lpstr>อ่าน คิด เขียน</vt:lpstr>
      <vt:lpstr>สมถรรนะ</vt:lpstr>
      <vt:lpstr>คุณลักษณะ</vt:lpstr>
      <vt:lpstr>คำชี้แจง</vt:lpstr>
      <vt:lpstr>สรุป</vt:lpstr>
      <vt:lpstr>พิมพ์สรุปผล</vt:lpstr>
      <vt:lpstr>คำชี้แจง!Print_Area</vt:lpstr>
      <vt:lpstr>คุณลักษณะ!Print_Area</vt:lpstr>
      <vt:lpstr>ปกหน้า!Print_Area</vt:lpstr>
      <vt:lpstr>เวลาเรียน1!Print_Area</vt:lpstr>
      <vt:lpstr>เวลาเรียน2!Print_Area</vt:lpstr>
      <vt:lpstr>สมถรรนะ!Print_Area</vt:lpstr>
      <vt:lpstr>'อ่าน คิด เขียน'!Print_Area</vt:lpstr>
    </vt:vector>
  </TitlesOfParts>
  <Company>ACSP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Poomchana</dc:creator>
  <cp:lastModifiedBy>Worakrit_PC</cp:lastModifiedBy>
  <cp:lastPrinted>2017-06-06T06:30:02Z</cp:lastPrinted>
  <dcterms:created xsi:type="dcterms:W3CDTF">2003-06-09T02:50:55Z</dcterms:created>
  <dcterms:modified xsi:type="dcterms:W3CDTF">2017-06-08T08:33:55Z</dcterms:modified>
</cp:coreProperties>
</file>